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a1d242e28e92bf/Documents/ホームページ/"/>
    </mc:Choice>
  </mc:AlternateContent>
  <xr:revisionPtr revIDLastSave="988" documentId="8_{4980CAA7-4081-41B6-9817-4EE9F63681E5}" xr6:coauthVersionLast="45" xr6:coauthVersionMax="45" xr10:uidLastSave="{A96B5E70-10BF-4236-B6D7-C7CB0BEC90E9}"/>
  <bookViews>
    <workbookView xWindow="-120" yWindow="-120" windowWidth="29040" windowHeight="15840" xr2:uid="{1E1BDB6A-D012-4D96-A98C-D7B9A521FD2D}"/>
  </bookViews>
  <sheets>
    <sheet name="ご案内" sheetId="5" r:id="rId1"/>
    <sheet name="入力シート" sheetId="6" r:id="rId2"/>
    <sheet name="キャッシュ・フロー計算書" sheetId="7" r:id="rId3"/>
    <sheet name="《参考》精算表" sheetId="8" r:id="rId4"/>
    <sheet name="入力シート（サンプル）" sheetId="3" r:id="rId5"/>
    <sheet name="キャッシュ・フロー計算書（サンプル）" sheetId="4" r:id="rId6"/>
    <sheet name="《参考》精算表（サンプル）" sheetId="1" r:id="rId7"/>
  </sheets>
  <definedNames>
    <definedName name="_xlnm.Print_Titles" localSheetId="3">《参考》精算表!$5:$5</definedName>
    <definedName name="_xlnm.Print_Titles" localSheetId="6">'《参考》精算表（サンプル）'!$5:$5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7" l="1"/>
  <c r="D28" i="7"/>
  <c r="D27" i="7"/>
  <c r="D26" i="7"/>
  <c r="D29" i="7" s="1"/>
  <c r="D22" i="7"/>
  <c r="D23" i="7" s="1"/>
  <c r="D21" i="7"/>
  <c r="D20" i="7"/>
  <c r="D19" i="7"/>
  <c r="D15" i="7"/>
  <c r="D14" i="7"/>
  <c r="D13" i="7"/>
  <c r="D11" i="7"/>
  <c r="D10" i="7"/>
  <c r="D9" i="7"/>
  <c r="D8" i="7"/>
  <c r="D7" i="7"/>
  <c r="D6" i="7"/>
  <c r="D12" i="7" s="1"/>
  <c r="D16" i="7" s="1"/>
  <c r="P77" i="8"/>
  <c r="M73" i="8"/>
  <c r="N72" i="8"/>
  <c r="N74" i="8" s="1"/>
  <c r="M71" i="8"/>
  <c r="L67" i="8"/>
  <c r="L66" i="8"/>
  <c r="L65" i="8"/>
  <c r="L64" i="8"/>
  <c r="K60" i="8"/>
  <c r="J59" i="8"/>
  <c r="J58" i="8"/>
  <c r="O56" i="8"/>
  <c r="L56" i="8"/>
  <c r="J56" i="8"/>
  <c r="I56" i="8"/>
  <c r="Q56" i="8" s="1"/>
  <c r="H56" i="8"/>
  <c r="I55" i="8"/>
  <c r="I54" i="8"/>
  <c r="I53" i="8"/>
  <c r="H52" i="8"/>
  <c r="Q52" i="8" s="1"/>
  <c r="G51" i="8"/>
  <c r="I42" i="8"/>
  <c r="E42" i="8"/>
  <c r="D42" i="8"/>
  <c r="O41" i="8"/>
  <c r="N41" i="8"/>
  <c r="N46" i="8" s="1"/>
  <c r="K41" i="8"/>
  <c r="K46" i="8" s="1"/>
  <c r="G41" i="8"/>
  <c r="E41" i="8"/>
  <c r="D41" i="8"/>
  <c r="M40" i="8"/>
  <c r="E40" i="8"/>
  <c r="D40" i="8"/>
  <c r="I35" i="8"/>
  <c r="E35" i="8"/>
  <c r="D35" i="8"/>
  <c r="I31" i="8"/>
  <c r="E31" i="8"/>
  <c r="F31" i="8" s="1"/>
  <c r="Q31" i="8" s="1"/>
  <c r="D31" i="8"/>
  <c r="K30" i="8"/>
  <c r="E30" i="8"/>
  <c r="D30" i="8"/>
  <c r="M29" i="8"/>
  <c r="E29" i="8"/>
  <c r="D29" i="8"/>
  <c r="I28" i="8"/>
  <c r="E28" i="8"/>
  <c r="D28" i="8"/>
  <c r="I27" i="8"/>
  <c r="E27" i="8"/>
  <c r="D27" i="8"/>
  <c r="I21" i="8"/>
  <c r="E21" i="8"/>
  <c r="D21" i="8"/>
  <c r="F21" i="8" s="1"/>
  <c r="Q21" i="8" s="1"/>
  <c r="L19" i="8"/>
  <c r="E19" i="8"/>
  <c r="F19" i="8" s="1"/>
  <c r="Q19" i="8" s="1"/>
  <c r="D19" i="8"/>
  <c r="L18" i="8"/>
  <c r="E18" i="8"/>
  <c r="D18" i="8"/>
  <c r="L17" i="8"/>
  <c r="L46" i="8" s="1"/>
  <c r="L79" i="8" s="1"/>
  <c r="H17" i="8"/>
  <c r="E17" i="8"/>
  <c r="D17" i="8"/>
  <c r="L15" i="8"/>
  <c r="H15" i="8"/>
  <c r="E15" i="8"/>
  <c r="D15" i="8"/>
  <c r="I12" i="8"/>
  <c r="E12" i="8"/>
  <c r="D12" i="8"/>
  <c r="I11" i="8"/>
  <c r="E11" i="8"/>
  <c r="D11" i="8"/>
  <c r="I10" i="8"/>
  <c r="E10" i="8"/>
  <c r="D10" i="8"/>
  <c r="I9" i="8"/>
  <c r="I46" i="8" s="1"/>
  <c r="E9" i="8"/>
  <c r="D9" i="8"/>
  <c r="P8" i="8"/>
  <c r="E8" i="8"/>
  <c r="D8" i="8"/>
  <c r="Q77" i="8"/>
  <c r="P74" i="8"/>
  <c r="O74" i="8"/>
  <c r="L74" i="8"/>
  <c r="K74" i="8"/>
  <c r="J74" i="8"/>
  <c r="I74" i="8"/>
  <c r="H74" i="8"/>
  <c r="G74" i="8"/>
  <c r="Q73" i="8"/>
  <c r="Q71" i="8"/>
  <c r="Q70" i="8"/>
  <c r="Q69" i="8"/>
  <c r="P68" i="8"/>
  <c r="O68" i="8"/>
  <c r="N68" i="8"/>
  <c r="M68" i="8"/>
  <c r="K68" i="8"/>
  <c r="J68" i="8"/>
  <c r="I68" i="8"/>
  <c r="H68" i="8"/>
  <c r="G68" i="8"/>
  <c r="Q67" i="8"/>
  <c r="Q66" i="8"/>
  <c r="Q65" i="8"/>
  <c r="L68" i="8"/>
  <c r="Q63" i="8"/>
  <c r="Q62" i="8"/>
  <c r="P61" i="8"/>
  <c r="P76" i="8" s="1"/>
  <c r="N61" i="8"/>
  <c r="M61" i="8"/>
  <c r="Q60" i="8"/>
  <c r="Q59" i="8"/>
  <c r="Q58" i="8"/>
  <c r="P57" i="8"/>
  <c r="O57" i="8"/>
  <c r="O61" i="8" s="1"/>
  <c r="O76" i="8" s="1"/>
  <c r="O78" i="8" s="1"/>
  <c r="N57" i="8"/>
  <c r="M57" i="8"/>
  <c r="L57" i="8"/>
  <c r="L61" i="8" s="1"/>
  <c r="L76" i="8" s="1"/>
  <c r="L78" i="8" s="1"/>
  <c r="K57" i="8"/>
  <c r="J57" i="8"/>
  <c r="J61" i="8" s="1"/>
  <c r="J76" i="8" s="1"/>
  <c r="J78" i="8" s="1"/>
  <c r="J79" i="8" s="1"/>
  <c r="Q55" i="8"/>
  <c r="Q54" i="8"/>
  <c r="Q53" i="8"/>
  <c r="Q51" i="8"/>
  <c r="O46" i="8"/>
  <c r="O79" i="8" s="1"/>
  <c r="J46" i="8"/>
  <c r="F42" i="8"/>
  <c r="Q42" i="8" s="1"/>
  <c r="G46" i="8"/>
  <c r="F41" i="8"/>
  <c r="Q41" i="8" s="1"/>
  <c r="M46" i="8"/>
  <c r="F40" i="8"/>
  <c r="Q40" i="8" s="1"/>
  <c r="F35" i="8"/>
  <c r="Q35" i="8" s="1"/>
  <c r="F30" i="8"/>
  <c r="Q30" i="8" s="1"/>
  <c r="F29" i="8"/>
  <c r="Q29" i="8" s="1"/>
  <c r="F28" i="8"/>
  <c r="Q28" i="8" s="1"/>
  <c r="F27" i="8"/>
  <c r="Q27" i="8" s="1"/>
  <c r="F18" i="8"/>
  <c r="Q18" i="8" s="1"/>
  <c r="F17" i="8"/>
  <c r="Q17" i="8" s="1"/>
  <c r="Q16" i="8"/>
  <c r="F16" i="8"/>
  <c r="H46" i="8"/>
  <c r="F15" i="8"/>
  <c r="Q15" i="8" s="1"/>
  <c r="F12" i="8"/>
  <c r="Q12" i="8" s="1"/>
  <c r="F11" i="8"/>
  <c r="Q11" i="8" s="1"/>
  <c r="F10" i="8"/>
  <c r="F9" i="8"/>
  <c r="Q9" i="8" s="1"/>
  <c r="P46" i="8"/>
  <c r="F8" i="8"/>
  <c r="Q8" i="8" s="1"/>
  <c r="E42" i="6"/>
  <c r="D42" i="6"/>
  <c r="E37" i="6"/>
  <c r="E44" i="6" s="1"/>
  <c r="D37" i="6"/>
  <c r="D44" i="6" s="1"/>
  <c r="E35" i="6"/>
  <c r="D35" i="6"/>
  <c r="E31" i="6"/>
  <c r="D31" i="6"/>
  <c r="E23" i="6"/>
  <c r="D23" i="6"/>
  <c r="D46" i="6" s="1"/>
  <c r="E19" i="6"/>
  <c r="D19" i="6"/>
  <c r="E12" i="6"/>
  <c r="D12" i="6"/>
  <c r="H79" i="8" l="1"/>
  <c r="N76" i="8"/>
  <c r="N78" i="8" s="1"/>
  <c r="N79" i="8" s="1"/>
  <c r="H57" i="8"/>
  <c r="H61" i="8" s="1"/>
  <c r="H76" i="8" s="1"/>
  <c r="H78" i="8" s="1"/>
  <c r="P78" i="8"/>
  <c r="Q57" i="8"/>
  <c r="Q61" i="8" s="1"/>
  <c r="Q10" i="8"/>
  <c r="E45" i="6"/>
  <c r="Q46" i="8"/>
  <c r="G57" i="8"/>
  <c r="G61" i="8" s="1"/>
  <c r="G76" i="8" s="1"/>
  <c r="G78" i="8" s="1"/>
  <c r="G79" i="8" s="1"/>
  <c r="Q72" i="8"/>
  <c r="Q74" i="8" s="1"/>
  <c r="Q64" i="8"/>
  <c r="Q68" i="8" s="1"/>
  <c r="I57" i="8"/>
  <c r="I61" i="8" s="1"/>
  <c r="I76" i="8" s="1"/>
  <c r="I78" i="8" s="1"/>
  <c r="I79" i="8" s="1"/>
  <c r="K61" i="8"/>
  <c r="K76" i="8" s="1"/>
  <c r="K78" i="8" s="1"/>
  <c r="K79" i="8" s="1"/>
  <c r="M74" i="8"/>
  <c r="M76" i="8" s="1"/>
  <c r="M78" i="8" s="1"/>
  <c r="M79" i="8" s="1"/>
  <c r="D31" i="7"/>
  <c r="D33" i="7" s="1"/>
  <c r="E46" i="6"/>
  <c r="D45" i="6"/>
  <c r="O56" i="1"/>
  <c r="O57" i="1" s="1"/>
  <c r="O61" i="1" s="1"/>
  <c r="O41" i="1"/>
  <c r="O74" i="1"/>
  <c r="O68" i="1"/>
  <c r="P74" i="1"/>
  <c r="P68" i="1"/>
  <c r="P57" i="1"/>
  <c r="P61" i="1" s="1"/>
  <c r="N41" i="1"/>
  <c r="N46" i="1" s="1"/>
  <c r="N57" i="1"/>
  <c r="N61" i="1" s="1"/>
  <c r="N68" i="1"/>
  <c r="N72" i="1"/>
  <c r="N74" i="1" s="1"/>
  <c r="M40" i="1"/>
  <c r="M73" i="1"/>
  <c r="Q76" i="8" l="1"/>
  <c r="Q78" i="8" s="1"/>
  <c r="Q79" i="8" s="1"/>
  <c r="O76" i="1"/>
  <c r="O78" i="1" s="1"/>
  <c r="P76" i="1"/>
  <c r="N76" i="1"/>
  <c r="N78" i="1" s="1"/>
  <c r="N79" i="1" s="1"/>
  <c r="P77" i="1"/>
  <c r="Q77" i="1" s="1"/>
  <c r="D32" i="4" s="1"/>
  <c r="L66" i="1"/>
  <c r="Q66" i="1" s="1"/>
  <c r="D21" i="4" s="1"/>
  <c r="I28" i="1"/>
  <c r="I27" i="1"/>
  <c r="M71" i="1"/>
  <c r="M74" i="1" s="1"/>
  <c r="M29" i="1"/>
  <c r="M46" i="1" s="1"/>
  <c r="L65" i="1"/>
  <c r="Q65" i="1" s="1"/>
  <c r="D20" i="4" s="1"/>
  <c r="L64" i="1"/>
  <c r="Q64" i="1" s="1"/>
  <c r="D19" i="4" s="1"/>
  <c r="H56" i="1"/>
  <c r="L15" i="1"/>
  <c r="H15" i="1"/>
  <c r="L17" i="1"/>
  <c r="D41" i="1"/>
  <c r="E41" i="1"/>
  <c r="E40" i="1"/>
  <c r="D40" i="1"/>
  <c r="E21" i="1"/>
  <c r="D21" i="1"/>
  <c r="F16" i="1"/>
  <c r="Q16" i="1" s="1"/>
  <c r="K60" i="1"/>
  <c r="K30" i="1"/>
  <c r="I55" i="1"/>
  <c r="Q55" i="1" s="1"/>
  <c r="D10" i="4" s="1"/>
  <c r="I54" i="1"/>
  <c r="Q54" i="1" s="1"/>
  <c r="D9" i="4" s="1"/>
  <c r="I53" i="1"/>
  <c r="Q53" i="1" s="1"/>
  <c r="D8" i="4" s="1"/>
  <c r="L56" i="1"/>
  <c r="L57" i="1" s="1"/>
  <c r="L61" i="1" s="1"/>
  <c r="I21" i="1"/>
  <c r="L18" i="1"/>
  <c r="H17" i="1"/>
  <c r="E17" i="1"/>
  <c r="D17" i="1"/>
  <c r="I10" i="1"/>
  <c r="I11" i="1"/>
  <c r="I9" i="1"/>
  <c r="G51" i="1"/>
  <c r="Q51" i="1" s="1"/>
  <c r="D6" i="4" s="1"/>
  <c r="H74" i="1"/>
  <c r="I74" i="1"/>
  <c r="J74" i="1"/>
  <c r="K74" i="1"/>
  <c r="L74" i="1"/>
  <c r="G74" i="1"/>
  <c r="H68" i="1"/>
  <c r="I68" i="1"/>
  <c r="J68" i="1"/>
  <c r="K68" i="1"/>
  <c r="M68" i="1"/>
  <c r="G68" i="1"/>
  <c r="K57" i="1"/>
  <c r="M57" i="1"/>
  <c r="M61" i="1" s="1"/>
  <c r="J46" i="1"/>
  <c r="Q62" i="1"/>
  <c r="Q63" i="1"/>
  <c r="Q69" i="1"/>
  <c r="Q70" i="1"/>
  <c r="Q72" i="1"/>
  <c r="D27" i="4" s="1"/>
  <c r="Q73" i="1"/>
  <c r="D28" i="4" s="1"/>
  <c r="P8" i="1"/>
  <c r="P46" i="1" s="1"/>
  <c r="H52" i="1"/>
  <c r="Q52" i="1" s="1"/>
  <c r="D7" i="4" s="1"/>
  <c r="Q71" i="1" l="1"/>
  <c r="D26" i="4" s="1"/>
  <c r="D29" i="4"/>
  <c r="P78" i="1"/>
  <c r="F40" i="1"/>
  <c r="F17" i="1"/>
  <c r="F41" i="1"/>
  <c r="F21" i="1"/>
  <c r="Q74" i="1"/>
  <c r="M76" i="1"/>
  <c r="M78" i="1" s="1"/>
  <c r="M79" i="1" s="1"/>
  <c r="G57" i="1"/>
  <c r="G61" i="1" s="1"/>
  <c r="G76" i="1" s="1"/>
  <c r="G78" i="1" s="1"/>
  <c r="H57" i="1"/>
  <c r="H61" i="1" s="1"/>
  <c r="H76" i="1" s="1"/>
  <c r="H78" i="1" s="1"/>
  <c r="J59" i="1"/>
  <c r="Q59" i="1" s="1"/>
  <c r="D14" i="4" s="1"/>
  <c r="J58" i="1"/>
  <c r="Q58" i="1" s="1"/>
  <c r="D13" i="4" s="1"/>
  <c r="J56" i="1"/>
  <c r="E29" i="1"/>
  <c r="D29" i="1"/>
  <c r="G41" i="1"/>
  <c r="G46" i="1" s="1"/>
  <c r="K41" i="1"/>
  <c r="K46" i="1" s="1"/>
  <c r="E15" i="1"/>
  <c r="D15" i="1"/>
  <c r="D28" i="1"/>
  <c r="E28" i="1"/>
  <c r="D30" i="1"/>
  <c r="E30" i="1"/>
  <c r="E27" i="1"/>
  <c r="D27" i="1"/>
  <c r="O46" i="1" l="1"/>
  <c r="O79" i="1" s="1"/>
  <c r="F29" i="1"/>
  <c r="Q29" i="1" s="1"/>
  <c r="F30" i="1"/>
  <c r="Q30" i="1" s="1"/>
  <c r="F28" i="1"/>
  <c r="Q28" i="1" s="1"/>
  <c r="F15" i="1"/>
  <c r="G79" i="1"/>
  <c r="J57" i="1"/>
  <c r="J61" i="1" s="1"/>
  <c r="J76" i="1" s="1"/>
  <c r="J78" i="1" s="1"/>
  <c r="J79" i="1" s="1"/>
  <c r="H46" i="1"/>
  <c r="H79" i="1" s="1"/>
  <c r="Q60" i="1"/>
  <c r="D15" i="4" s="1"/>
  <c r="K61" i="1"/>
  <c r="K76" i="1" s="1"/>
  <c r="K78" i="1" s="1"/>
  <c r="K79" i="1" s="1"/>
  <c r="Q40" i="1"/>
  <c r="F27" i="1"/>
  <c r="Q27" i="1" s="1"/>
  <c r="Q41" i="1" l="1"/>
  <c r="D8" i="1"/>
  <c r="E8" i="1"/>
  <c r="D9" i="1"/>
  <c r="E9" i="1"/>
  <c r="D10" i="1"/>
  <c r="E10" i="1"/>
  <c r="D11" i="1"/>
  <c r="E11" i="1"/>
  <c r="F11" i="1" s="1"/>
  <c r="E42" i="3"/>
  <c r="E42" i="1" s="1"/>
  <c r="D42" i="3"/>
  <c r="E37" i="3"/>
  <c r="E44" i="3" s="1"/>
  <c r="E45" i="3" s="1"/>
  <c r="D37" i="3"/>
  <c r="D44" i="3" s="1"/>
  <c r="E35" i="3"/>
  <c r="D35" i="3"/>
  <c r="E31" i="3"/>
  <c r="D31" i="3"/>
  <c r="E23" i="3"/>
  <c r="D23" i="3"/>
  <c r="E19" i="3"/>
  <c r="D19" i="3"/>
  <c r="E12" i="3"/>
  <c r="D12" i="3"/>
  <c r="D31" i="1" l="1"/>
  <c r="I31" i="1"/>
  <c r="I46" i="1" s="1"/>
  <c r="E46" i="3"/>
  <c r="D12" i="1"/>
  <c r="I12" i="1"/>
  <c r="I56" i="1"/>
  <c r="D42" i="1"/>
  <c r="F42" i="1" s="1"/>
  <c r="I42" i="1"/>
  <c r="D19" i="1"/>
  <c r="L19" i="1"/>
  <c r="L46" i="1" s="1"/>
  <c r="L67" i="1"/>
  <c r="D18" i="1"/>
  <c r="D35" i="1"/>
  <c r="I35" i="1"/>
  <c r="E19" i="1"/>
  <c r="F19" i="1" s="1"/>
  <c r="Q19" i="1" s="1"/>
  <c r="E18" i="1"/>
  <c r="D45" i="3"/>
  <c r="F10" i="1"/>
  <c r="Q10" i="1" s="1"/>
  <c r="F9" i="1"/>
  <c r="Q9" i="1" s="1"/>
  <c r="E35" i="1"/>
  <c r="E31" i="1"/>
  <c r="E12" i="1"/>
  <c r="Q11" i="1"/>
  <c r="F8" i="1"/>
  <c r="Q8" i="1" s="1"/>
  <c r="D46" i="3"/>
  <c r="Q21" i="1"/>
  <c r="Q17" i="1"/>
  <c r="Q15" i="1"/>
  <c r="F12" i="1" l="1"/>
  <c r="I57" i="1"/>
  <c r="I61" i="1" s="1"/>
  <c r="I76" i="1" s="1"/>
  <c r="I78" i="1" s="1"/>
  <c r="I79" i="1" s="1"/>
  <c r="Q56" i="1"/>
  <c r="Q67" i="1"/>
  <c r="L68" i="1"/>
  <c r="L76" i="1" s="1"/>
  <c r="L78" i="1" s="1"/>
  <c r="L79" i="1" s="1"/>
  <c r="F35" i="1"/>
  <c r="Q35" i="1" s="1"/>
  <c r="F18" i="1"/>
  <c r="Q18" i="1" s="1"/>
  <c r="F31" i="1"/>
  <c r="Q31" i="1" s="1"/>
  <c r="Q12" i="1"/>
  <c r="Q42" i="1"/>
  <c r="Q68" i="1" l="1"/>
  <c r="D22" i="4"/>
  <c r="D23" i="4" s="1"/>
  <c r="Q57" i="1"/>
  <c r="Q61" i="1" s="1"/>
  <c r="D11" i="4"/>
  <c r="D12" i="4" s="1"/>
  <c r="D16" i="4" s="1"/>
  <c r="D31" i="4" s="1"/>
  <c r="D33" i="4" s="1"/>
  <c r="Q46" i="1"/>
  <c r="Q76" i="1" l="1"/>
  <c r="Q78" i="1" s="1"/>
  <c r="Q79" i="1" s="1"/>
</calcChain>
</file>

<file path=xl/sharedStrings.xml><?xml version="1.0" encoding="utf-8"?>
<sst xmlns="http://schemas.openxmlformats.org/spreadsheetml/2006/main" count="363" uniqueCount="134">
  <si>
    <t>資産の部</t>
    <rPh sb="0" eb="2">
      <t>シサン</t>
    </rPh>
    <rPh sb="3" eb="4">
      <t>ブ</t>
    </rPh>
    <phoneticPr fontId="2"/>
  </si>
  <si>
    <t>Ⅰ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</si>
  <si>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</si>
  <si>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売掛金</t>
    <rPh sb="0" eb="2">
      <t>ウリカケ</t>
    </rPh>
    <rPh sb="2" eb="3">
      <t>キン</t>
    </rPh>
    <phoneticPr fontId="2"/>
  </si>
  <si>
    <t>受取手形</t>
    <rPh sb="0" eb="2">
      <t>ウケトリ</t>
    </rPh>
    <rPh sb="2" eb="4">
      <t>テガタ</t>
    </rPh>
    <phoneticPr fontId="2"/>
  </si>
  <si>
    <t>棚卸資産</t>
    <rPh sb="0" eb="2">
      <t>タナオロシ</t>
    </rPh>
    <rPh sb="2" eb="4">
      <t>シサン</t>
    </rPh>
    <phoneticPr fontId="2"/>
  </si>
  <si>
    <t>Ⅱ　固定資産</t>
    <rPh sb="2" eb="4">
      <t>コテイ</t>
    </rPh>
    <rPh sb="4" eb="6">
      <t>シサン</t>
    </rPh>
    <phoneticPr fontId="2"/>
  </si>
  <si>
    <t>有形固定資産</t>
    <rPh sb="0" eb="6">
      <t>ユウケイコテイシサン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</si>
  <si>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</si>
  <si>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</si>
  <si>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</si>
  <si>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Ⅲ　繰延資産</t>
    <rPh sb="2" eb="3">
      <t>ク</t>
    </rPh>
    <rPh sb="3" eb="4">
      <t>ノ</t>
    </rPh>
    <rPh sb="4" eb="6">
      <t>シサン</t>
    </rPh>
    <phoneticPr fontId="2"/>
  </si>
  <si>
    <t>負債の部</t>
    <rPh sb="0" eb="2">
      <t>フサイ</t>
    </rPh>
    <rPh sb="3" eb="4">
      <t>ブ</t>
    </rPh>
    <phoneticPr fontId="2"/>
  </si>
  <si>
    <t>Ⅰ　流動負債</t>
    <rPh sb="2" eb="4">
      <t>リュウドウ</t>
    </rPh>
    <rPh sb="4" eb="6">
      <t>フサイ</t>
    </rPh>
    <phoneticPr fontId="2"/>
  </si>
  <si>
    <t>買掛金</t>
    <rPh sb="0" eb="3">
      <t>カイカケキン</t>
    </rPh>
    <phoneticPr fontId="2"/>
  </si>
  <si>
    <t>支払手形</t>
    <rPh sb="0" eb="2">
      <t>シハライ</t>
    </rPh>
    <rPh sb="2" eb="4">
      <t>テガタ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</si>
  <si>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</si>
  <si>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</si>
  <si>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</si>
  <si>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</si>
  <si>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Ⅱ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</si>
  <si>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</si>
  <si>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純資産の部</t>
    <rPh sb="0" eb="3">
      <t>ジュンシサン</t>
    </rPh>
    <rPh sb="4" eb="5">
      <t>ブ</t>
    </rPh>
    <phoneticPr fontId="2"/>
  </si>
  <si>
    <t>Ⅰ　資本金</t>
    <rPh sb="2" eb="5">
      <t>シホンキン</t>
    </rPh>
    <phoneticPr fontId="2"/>
  </si>
  <si>
    <t>当期</t>
    <rPh sb="0" eb="2">
      <t>トウキ</t>
    </rPh>
    <phoneticPr fontId="2"/>
  </si>
  <si>
    <t>（単位：円）</t>
    <rPh sb="1" eb="3">
      <t>タンイ</t>
    </rPh>
    <rPh sb="4" eb="5">
      <t>エン</t>
    </rPh>
    <phoneticPr fontId="2"/>
  </si>
  <si>
    <t>資産合計</t>
    <rPh sb="0" eb="2">
      <t>シサン</t>
    </rPh>
    <rPh sb="2" eb="4">
      <t>ゴウケイ</t>
    </rPh>
    <phoneticPr fontId="2"/>
  </si>
  <si>
    <t>負債合計</t>
    <rPh sb="0" eb="2">
      <t>フサイ</t>
    </rPh>
    <rPh sb="2" eb="4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</si>
  <si>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</si>
  <si>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貸借一致</t>
    <rPh sb="0" eb="2">
      <t>タイシャク</t>
    </rPh>
    <rPh sb="2" eb="4">
      <t>イッチ</t>
    </rPh>
    <phoneticPr fontId="2"/>
  </si>
  <si>
    <t>その他の固定負債</t>
    <rPh sb="2" eb="3">
      <t>タ</t>
    </rPh>
    <rPh sb="4" eb="6">
      <t>コテイ</t>
    </rPh>
    <rPh sb="6" eb="8">
      <t>フサイ</t>
    </rPh>
    <phoneticPr fontId="2"/>
  </si>
  <si>
    <t>差額</t>
    <rPh sb="0" eb="2">
      <t>サガク</t>
    </rPh>
    <phoneticPr fontId="2"/>
  </si>
  <si>
    <t>入力シート</t>
    <rPh sb="0" eb="2">
      <t>ニュウリョク</t>
    </rPh>
    <phoneticPr fontId="2"/>
  </si>
  <si>
    <t>税引前当期純利益</t>
    <rPh sb="0" eb="3">
      <t>ゼイビキマエ</t>
    </rPh>
    <rPh sb="3" eb="8">
      <t>トウキジュンリエキ</t>
    </rPh>
    <phoneticPr fontId="2"/>
  </si>
  <si>
    <t>損失はマイナス入力</t>
    <rPh sb="0" eb="2">
      <t>ソンシツ</t>
    </rPh>
    <rPh sb="7" eb="9">
      <t>ニュウリョク</t>
    </rPh>
    <phoneticPr fontId="2"/>
  </si>
  <si>
    <t>法人税等</t>
    <rPh sb="0" eb="3">
      <t>ホウジンゼイ</t>
    </rPh>
    <rPh sb="3" eb="4">
      <t>トウ</t>
    </rPh>
    <phoneticPr fontId="2"/>
  </si>
  <si>
    <t>その他の純資産</t>
    <rPh sb="2" eb="3">
      <t>タ</t>
    </rPh>
    <rPh sb="4" eb="7">
      <t>ジュンシサン</t>
    </rPh>
    <phoneticPr fontId="2"/>
  </si>
  <si>
    <t>税効果を含む、還付はマイナス入力</t>
    <rPh sb="0" eb="1">
      <t>ゼイ</t>
    </rPh>
    <rPh sb="1" eb="3">
      <t>コウカ</t>
    </rPh>
    <rPh sb="4" eb="5">
      <t>フク</t>
    </rPh>
    <rPh sb="7" eb="9">
      <t>カンプ</t>
    </rPh>
    <rPh sb="14" eb="16">
      <t>ニュウリョク</t>
    </rPh>
    <phoneticPr fontId="2"/>
  </si>
  <si>
    <t>留意事項</t>
    <rPh sb="0" eb="2">
      <t>リュウイ</t>
    </rPh>
    <rPh sb="2" eb="4">
      <t>ジコウ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</si>
  <si>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</si>
  <si>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支払利息</t>
    <rPh sb="0" eb="2">
      <t>シハラ</t>
    </rPh>
    <rPh sb="2" eb="4">
      <t>リソク</t>
    </rPh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</si>
  <si>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</si>
  <si>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2">
      <t>ウケトリ</t>
    </rPh>
    <rPh sb="2" eb="5">
      <t>ハイトウキン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</si>
  <si>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</si>
  <si>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2"/>
  </si>
  <si>
    <t>【貸借対照表】</t>
    <rPh sb="1" eb="3">
      <t>タイシャク</t>
    </rPh>
    <rPh sb="3" eb="6">
      <t>タイショウヒョウ</t>
    </rPh>
    <phoneticPr fontId="2"/>
  </si>
  <si>
    <t>【損益計算書】</t>
    <rPh sb="1" eb="3">
      <t>ソンエキ</t>
    </rPh>
    <rPh sb="3" eb="6">
      <t>ケイサンショ</t>
    </rPh>
    <phoneticPr fontId="2"/>
  </si>
  <si>
    <t>【株主資本等変動計算書】</t>
    <rPh sb="1" eb="3">
      <t>カブヌシ</t>
    </rPh>
    <rPh sb="3" eb="5">
      <t>シホン</t>
    </rPh>
    <rPh sb="5" eb="6">
      <t>トウ</t>
    </rPh>
    <rPh sb="6" eb="8">
      <t>ヘンドウ</t>
    </rPh>
    <rPh sb="8" eb="11">
      <t>ケイサンショ</t>
    </rPh>
    <phoneticPr fontId="2"/>
  </si>
  <si>
    <t>配当金</t>
    <rPh sb="0" eb="3">
      <t>ハイトウキン</t>
    </rPh>
    <phoneticPr fontId="2"/>
  </si>
  <si>
    <t>前期　①</t>
    <rPh sb="0" eb="2">
      <t>ゼンキ</t>
    </rPh>
    <phoneticPr fontId="2"/>
  </si>
  <si>
    <t>当期　②</t>
    <rPh sb="0" eb="2">
      <t>トウキ</t>
    </rPh>
    <phoneticPr fontId="2"/>
  </si>
  <si>
    <t>増減　②-①</t>
    <rPh sb="0" eb="2">
      <t>ゾウゲン</t>
    </rPh>
    <phoneticPr fontId="2"/>
  </si>
  <si>
    <t>差額</t>
    <rPh sb="0" eb="2">
      <t>サガク</t>
    </rPh>
    <phoneticPr fontId="2"/>
  </si>
  <si>
    <t>未払法人税等</t>
    <rPh sb="0" eb="2">
      <t>ミバラ</t>
    </rPh>
    <rPh sb="2" eb="5">
      <t>ホウジンゼイ</t>
    </rPh>
    <rPh sb="5" eb="6">
      <t>トウ</t>
    </rPh>
    <phoneticPr fontId="2"/>
  </si>
  <si>
    <t>精算表</t>
    <rPh sb="0" eb="2">
      <t>セイサン</t>
    </rPh>
    <rPh sb="2" eb="3">
      <t>ヒョウ</t>
    </rPh>
    <phoneticPr fontId="2"/>
  </si>
  <si>
    <t>非資金損益</t>
    <rPh sb="0" eb="1">
      <t>ヒ</t>
    </rPh>
    <rPh sb="1" eb="3">
      <t>シキン</t>
    </rPh>
    <rPh sb="3" eb="5">
      <t>ソンエキ</t>
    </rPh>
    <phoneticPr fontId="2"/>
  </si>
  <si>
    <t>法人税等</t>
    <rPh sb="0" eb="3">
      <t>ホウジンゼイ</t>
    </rPh>
    <rPh sb="3" eb="4">
      <t>トウ</t>
    </rPh>
    <phoneticPr fontId="2"/>
  </si>
  <si>
    <t>利息配当</t>
    <rPh sb="0" eb="2">
      <t>リソク</t>
    </rPh>
    <rPh sb="2" eb="4">
      <t>ハイトウ</t>
    </rPh>
    <phoneticPr fontId="2"/>
  </si>
  <si>
    <t>税引前利益</t>
    <rPh sb="0" eb="3">
      <t>ゼイビキマエ</t>
    </rPh>
    <rPh sb="3" eb="5">
      <t>リエキ</t>
    </rPh>
    <phoneticPr fontId="2"/>
  </si>
  <si>
    <t>有形・無形固定資産</t>
    <rPh sb="0" eb="2">
      <t>ユウケイ</t>
    </rPh>
    <rPh sb="3" eb="5">
      <t>ムケイ</t>
    </rPh>
    <rPh sb="5" eb="7">
      <t>コテイ</t>
    </rPh>
    <rPh sb="7" eb="9">
      <t>シサン</t>
    </rPh>
    <phoneticPr fontId="2"/>
  </si>
  <si>
    <t>Ⅰ　営業活動によるキャッシュ・フロー</t>
    <rPh sb="2" eb="4">
      <t>エイギョウ</t>
    </rPh>
    <rPh sb="4" eb="6">
      <t>カツドウ</t>
    </rPh>
    <phoneticPr fontId="2"/>
  </si>
  <si>
    <t>【キャッシュ・フロー計算書】</t>
    <rPh sb="10" eb="13">
      <t>ケイサンショ</t>
    </rPh>
    <phoneticPr fontId="2"/>
  </si>
  <si>
    <t>税引前当期純利益（△損失）</t>
    <rPh sb="0" eb="3">
      <t>ゼイビキマエ</t>
    </rPh>
    <rPh sb="3" eb="8">
      <t>トウキジュンリエキ</t>
    </rPh>
    <rPh sb="10" eb="12">
      <t>ソンシツ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</si>
  <si>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</si>
  <si>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</si>
  <si>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2"/>
  </si>
  <si>
    <t>利息の支払額</t>
    <rPh sb="0" eb="2">
      <t>リソク</t>
    </rPh>
    <rPh sb="3" eb="5">
      <t>シハラ</t>
    </rPh>
    <rPh sb="5" eb="6">
      <t>ガク</t>
    </rPh>
    <phoneticPr fontId="2"/>
  </si>
  <si>
    <t>法人税等の支払額</t>
    <rPh sb="0" eb="3">
      <t>ホウジンゼイ</t>
    </rPh>
    <rPh sb="3" eb="4">
      <t>トウ</t>
    </rPh>
    <rPh sb="5" eb="7">
      <t>シハライ</t>
    </rPh>
    <rPh sb="7" eb="8">
      <t>ガク</t>
    </rPh>
    <phoneticPr fontId="2"/>
  </si>
  <si>
    <t>営業活動によるキャッシュ・フロー</t>
    <rPh sb="0" eb="2">
      <t>エイギョウ</t>
    </rPh>
    <rPh sb="2" eb="4">
      <t>カツドウ</t>
    </rPh>
    <phoneticPr fontId="2"/>
  </si>
  <si>
    <t>Ⅱ　投資活動によるキャッシュ・フロー</t>
    <rPh sb="2" eb="4">
      <t>トウシ</t>
    </rPh>
    <rPh sb="4" eb="6">
      <t>カツドウ</t>
    </rPh>
    <phoneticPr fontId="2"/>
  </si>
  <si>
    <t>投資活動によるキャッシュ・フロー</t>
    <rPh sb="0" eb="2">
      <t>トウシ</t>
    </rPh>
    <rPh sb="2" eb="4">
      <t>カツドウ</t>
    </rPh>
    <phoneticPr fontId="2"/>
  </si>
  <si>
    <t>Ⅲ　財務活動によるキャッシュ・フロー</t>
    <rPh sb="2" eb="4">
      <t>ザイム</t>
    </rPh>
    <rPh sb="4" eb="6">
      <t>カツドウ</t>
    </rPh>
    <phoneticPr fontId="2"/>
  </si>
  <si>
    <t>借入金（長期を含む）</t>
    <rPh sb="0" eb="2">
      <t>カリイレ</t>
    </rPh>
    <rPh sb="2" eb="3">
      <t>キン</t>
    </rPh>
    <rPh sb="4" eb="6">
      <t>チョウキ</t>
    </rPh>
    <rPh sb="7" eb="8">
      <t>フク</t>
    </rPh>
    <phoneticPr fontId="2"/>
  </si>
  <si>
    <t>Ⅱ　利益剰余金</t>
    <rPh sb="2" eb="4">
      <t>リエキ</t>
    </rPh>
    <rPh sb="4" eb="7">
      <t>ジョウヨキン</t>
    </rPh>
    <phoneticPr fontId="2"/>
  </si>
  <si>
    <t>配当金の支払額</t>
    <rPh sb="0" eb="3">
      <t>ハイトウキン</t>
    </rPh>
    <rPh sb="4" eb="6">
      <t>シハライ</t>
    </rPh>
    <rPh sb="6" eb="7">
      <t>ガク</t>
    </rPh>
    <phoneticPr fontId="2"/>
  </si>
  <si>
    <t>財務活動によるキャッシュ・フロー</t>
    <rPh sb="0" eb="2">
      <t>ザイム</t>
    </rPh>
    <rPh sb="2" eb="4">
      <t>カツドウ</t>
    </rPh>
    <phoneticPr fontId="2"/>
  </si>
  <si>
    <t>Ⅳ　現金及び現金同等物の増減額（△減少額）</t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2" eb="14">
      <t>ゾウゲン</t>
    </rPh>
    <rPh sb="14" eb="15">
      <t>ガク</t>
    </rPh>
    <rPh sb="17" eb="19">
      <t>ゲンショウ</t>
    </rPh>
    <rPh sb="19" eb="20">
      <t>ガク</t>
    </rPh>
    <phoneticPr fontId="2"/>
  </si>
  <si>
    <t>借入金の増減額（△減少額）</t>
    <rPh sb="0" eb="2">
      <t>カリイレ</t>
    </rPh>
    <rPh sb="2" eb="3">
      <t>キン</t>
    </rPh>
    <rPh sb="4" eb="6">
      <t>ゾウゲン</t>
    </rPh>
    <rPh sb="6" eb="7">
      <t>ガク</t>
    </rPh>
    <rPh sb="9" eb="11">
      <t>ゲンショウ</t>
    </rPh>
    <rPh sb="11" eb="12">
      <t>ガク</t>
    </rPh>
    <phoneticPr fontId="2"/>
  </si>
  <si>
    <t>貸付金の増減額（△増加額）</t>
    <rPh sb="0" eb="2">
      <t>カシツケ</t>
    </rPh>
    <rPh sb="2" eb="3">
      <t>キン</t>
    </rPh>
    <rPh sb="4" eb="6">
      <t>ゾウゲン</t>
    </rPh>
    <rPh sb="6" eb="7">
      <t>ガク</t>
    </rPh>
    <rPh sb="9" eb="11">
      <t>ゾウカ</t>
    </rPh>
    <rPh sb="11" eb="12">
      <t>ガク</t>
    </rPh>
    <phoneticPr fontId="2"/>
  </si>
  <si>
    <t>有価証券の増減額（△増加額）</t>
    <rPh sb="0" eb="2">
      <t>ユウカ</t>
    </rPh>
    <rPh sb="2" eb="4">
      <t>ショウケン</t>
    </rPh>
    <rPh sb="5" eb="7">
      <t>ゾウゲン</t>
    </rPh>
    <rPh sb="7" eb="8">
      <t>ガク</t>
    </rPh>
    <rPh sb="10" eb="12">
      <t>ゾウカ</t>
    </rPh>
    <rPh sb="12" eb="13">
      <t>ガク</t>
    </rPh>
    <phoneticPr fontId="2"/>
  </si>
  <si>
    <t>有形・無形固定資産の増減額（△増加額）</t>
    <rPh sb="0" eb="2">
      <t>ユウケイ</t>
    </rPh>
    <rPh sb="3" eb="5">
      <t>ムケイ</t>
    </rPh>
    <rPh sb="5" eb="7">
      <t>コテイ</t>
    </rPh>
    <rPh sb="7" eb="9">
      <t>シサン</t>
    </rPh>
    <rPh sb="10" eb="12">
      <t>ゾウゲン</t>
    </rPh>
    <rPh sb="12" eb="13">
      <t>ガク</t>
    </rPh>
    <rPh sb="15" eb="17">
      <t>ゾウカ</t>
    </rPh>
    <rPh sb="17" eb="18">
      <t>ガク</t>
    </rPh>
    <phoneticPr fontId="2"/>
  </si>
  <si>
    <t>売上債権の増減額（△増加額）</t>
    <rPh sb="0" eb="2">
      <t>ウリアゲ</t>
    </rPh>
    <rPh sb="2" eb="4">
      <t>サイケン</t>
    </rPh>
    <rPh sb="5" eb="7">
      <t>ゾウゲン</t>
    </rPh>
    <rPh sb="7" eb="8">
      <t>ガク</t>
    </rPh>
    <rPh sb="10" eb="12">
      <t>ゾウカ</t>
    </rPh>
    <rPh sb="12" eb="13">
      <t>ガク</t>
    </rPh>
    <phoneticPr fontId="2"/>
  </si>
  <si>
    <t>棚卸資産の増減額（△増加額）</t>
    <rPh sb="0" eb="2">
      <t>タナオロシ</t>
    </rPh>
    <rPh sb="2" eb="4">
      <t>シサン</t>
    </rPh>
    <rPh sb="5" eb="7">
      <t>ゾウゲン</t>
    </rPh>
    <rPh sb="7" eb="8">
      <t>ガク</t>
    </rPh>
    <rPh sb="10" eb="12">
      <t>ゾウカ</t>
    </rPh>
    <rPh sb="12" eb="13">
      <t>ガク</t>
    </rPh>
    <phoneticPr fontId="2"/>
  </si>
  <si>
    <t>仕入債務の増減額（△減少額）</t>
    <rPh sb="0" eb="2">
      <t>シイレ</t>
    </rPh>
    <rPh sb="2" eb="4">
      <t>サイム</t>
    </rPh>
    <rPh sb="5" eb="7">
      <t>ゾウゲン</t>
    </rPh>
    <rPh sb="7" eb="8">
      <t>ガク</t>
    </rPh>
    <rPh sb="10" eb="12">
      <t>ゲンショウ</t>
    </rPh>
    <rPh sb="12" eb="13">
      <t>ガク</t>
    </rPh>
    <phoneticPr fontId="2"/>
  </si>
  <si>
    <t>Ⅴ　現金及び現金同等物の期首残高</t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2" eb="14">
      <t>キシュ</t>
    </rPh>
    <rPh sb="14" eb="16">
      <t>ザンダカ</t>
    </rPh>
    <phoneticPr fontId="2"/>
  </si>
  <si>
    <t>Ⅵ　現金及び現金同等物の期末残高</t>
    <rPh sb="2" eb="4">
      <t>ゲンキン</t>
    </rPh>
    <rPh sb="4" eb="5">
      <t>オヨ</t>
    </rPh>
    <rPh sb="6" eb="11">
      <t>ゲンキンドウトウブツ</t>
    </rPh>
    <rPh sb="12" eb="14">
      <t>キマツ</t>
    </rPh>
    <rPh sb="14" eb="16">
      <t>ザンダカ</t>
    </rPh>
    <phoneticPr fontId="2"/>
  </si>
  <si>
    <t>合計</t>
    <rPh sb="0" eb="2">
      <t>ゴウケイ</t>
    </rPh>
    <phoneticPr fontId="2"/>
  </si>
  <si>
    <t>投資増減</t>
    <rPh sb="0" eb="2">
      <t>トウシ</t>
    </rPh>
    <rPh sb="2" eb="4">
      <t>ゾウゲン</t>
    </rPh>
    <phoneticPr fontId="2"/>
  </si>
  <si>
    <t>財務増減</t>
    <rPh sb="0" eb="2">
      <t>ザイム</t>
    </rPh>
    <rPh sb="2" eb="4">
      <t>ゾウゲン</t>
    </rPh>
    <phoneticPr fontId="2"/>
  </si>
  <si>
    <t>配当金</t>
    <rPh sb="0" eb="2">
      <t>ハイトウ</t>
    </rPh>
    <rPh sb="2" eb="3">
      <t>キン</t>
    </rPh>
    <phoneticPr fontId="2"/>
  </si>
  <si>
    <t>投資有価証券</t>
    <rPh sb="0" eb="6">
      <t>トウシユウカショウケン</t>
    </rPh>
    <phoneticPr fontId="2"/>
  </si>
  <si>
    <t>投資有価証券売却益</t>
    <rPh sb="0" eb="2">
      <t>トウシ</t>
    </rPh>
    <rPh sb="2" eb="4">
      <t>ユウカ</t>
    </rPh>
    <rPh sb="4" eb="6">
      <t>ショウケン</t>
    </rPh>
    <rPh sb="6" eb="9">
      <t>バイキャクエキ</t>
    </rPh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</si>
  <si>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</si>
  <si>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</si>
  <si>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調整</t>
    <rPh sb="0" eb="2">
      <t>チョウセイ</t>
    </rPh>
    <phoneticPr fontId="2"/>
  </si>
  <si>
    <t>当期に支出したもの</t>
    <rPh sb="0" eb="2">
      <t>トウキ</t>
    </rPh>
    <rPh sb="3" eb="5">
      <t>シシュツ</t>
    </rPh>
    <phoneticPr fontId="2"/>
  </si>
  <si>
    <t>キャッシュ・フロー計算書</t>
    <rPh sb="9" eb="12">
      <t>ケイサンショ</t>
    </rPh>
    <phoneticPr fontId="2"/>
  </si>
  <si>
    <t>キャッシュ</t>
    <phoneticPr fontId="2"/>
  </si>
  <si>
    <t>営業増減</t>
    <rPh sb="0" eb="2">
      <t>エイギョウ</t>
    </rPh>
    <rPh sb="2" eb="4">
      <t>ゾウゲン</t>
    </rPh>
    <phoneticPr fontId="2"/>
  </si>
  <si>
    <t>科　目</t>
    <rPh sb="0" eb="1">
      <t>カ</t>
    </rPh>
    <rPh sb="2" eb="3">
      <t>メ</t>
    </rPh>
    <phoneticPr fontId="2"/>
  </si>
  <si>
    <t>前　期</t>
    <rPh sb="0" eb="1">
      <t>ゼン</t>
    </rPh>
    <rPh sb="2" eb="3">
      <t>キ</t>
    </rPh>
    <phoneticPr fontId="2"/>
  </si>
  <si>
    <t>当　期</t>
    <rPh sb="0" eb="1">
      <t>トウ</t>
    </rPh>
    <rPh sb="2" eb="3">
      <t>キ</t>
    </rPh>
    <phoneticPr fontId="2"/>
  </si>
  <si>
    <t>青いセルに入力してください。</t>
    <rPh sb="0" eb="1">
      <t>アオ</t>
    </rPh>
    <rPh sb="5" eb="7">
      <t>ニュウリョク</t>
    </rPh>
    <phoneticPr fontId="2"/>
  </si>
  <si>
    <t>黄色いセルには計算式が設定されています。</t>
    <rPh sb="0" eb="2">
      <t>キイロ</t>
    </rPh>
    <rPh sb="7" eb="10">
      <t>ケイサンシキ</t>
    </rPh>
    <rPh sb="11" eb="13">
      <t>セッテイ</t>
    </rPh>
    <phoneticPr fontId="2"/>
  </si>
  <si>
    <t>有形・無形固定資産に係るもの</t>
    <rPh sb="0" eb="2">
      <t>ユウケイ</t>
    </rPh>
    <rPh sb="3" eb="5">
      <t>ムケイ</t>
    </rPh>
    <rPh sb="5" eb="7">
      <t>コテイ</t>
    </rPh>
    <rPh sb="7" eb="9">
      <t>シサン</t>
    </rPh>
    <rPh sb="10" eb="11">
      <t>カカ</t>
    </rPh>
    <phoneticPr fontId="2"/>
  </si>
  <si>
    <t>ご案内</t>
    <rPh sb="1" eb="3">
      <t>アンナイ</t>
    </rPh>
    <phoneticPr fontId="2"/>
  </si>
  <si>
    <t>あなたの会社が５分でわかる！</t>
    <rPh sb="4" eb="6">
      <t>カイシャ</t>
    </rPh>
    <rPh sb="8" eb="9">
      <t>フン</t>
    </rPh>
    <phoneticPr fontId="2"/>
  </si>
  <si>
    <t>キャッシュ・フロー計算書作成シート【簡易版】</t>
    <rPh sb="9" eb="12">
      <t>ケイサンショ</t>
    </rPh>
    <rPh sb="12" eb="14">
      <t>サクセイ</t>
    </rPh>
    <rPh sb="18" eb="21">
      <t>カンイバン</t>
    </rPh>
    <phoneticPr fontId="2"/>
  </si>
  <si>
    <t>１．使用方法</t>
    <rPh sb="2" eb="4">
      <t>シヨウ</t>
    </rPh>
    <rPh sb="4" eb="6">
      <t>ホウホウ</t>
    </rPh>
    <phoneticPr fontId="2"/>
  </si>
  <si>
    <t>①　前期及び当期の貸借対照表の数値を入力。</t>
    <rPh sb="2" eb="4">
      <t>ゼンキ</t>
    </rPh>
    <rPh sb="4" eb="5">
      <t>オヨ</t>
    </rPh>
    <rPh sb="6" eb="8">
      <t>トウキ</t>
    </rPh>
    <rPh sb="9" eb="14">
      <t>タイシャクタイショウヒョウ</t>
    </rPh>
    <rPh sb="15" eb="17">
      <t>スウチ</t>
    </rPh>
    <rPh sb="18" eb="20">
      <t>ニュウリョク</t>
    </rPh>
    <phoneticPr fontId="2"/>
  </si>
  <si>
    <t>（２）入力シート</t>
    <rPh sb="3" eb="5">
      <t>ニュウリョク</t>
    </rPh>
    <phoneticPr fontId="2"/>
  </si>
  <si>
    <t>（１）準備するもの</t>
    <rPh sb="3" eb="5">
      <t>ジュンビ</t>
    </rPh>
    <phoneticPr fontId="2"/>
  </si>
  <si>
    <t>①　前期及び当期の過去2期分の貸借対照表</t>
    <rPh sb="2" eb="4">
      <t>ゼンキ</t>
    </rPh>
    <rPh sb="4" eb="5">
      <t>オヨ</t>
    </rPh>
    <rPh sb="6" eb="8">
      <t>トウキ</t>
    </rPh>
    <rPh sb="9" eb="11">
      <t>カコ</t>
    </rPh>
    <rPh sb="12" eb="13">
      <t>キ</t>
    </rPh>
    <rPh sb="13" eb="14">
      <t>ブン</t>
    </rPh>
    <rPh sb="15" eb="20">
      <t>タイシャクタイショウヒョウ</t>
    </rPh>
    <phoneticPr fontId="2"/>
  </si>
  <si>
    <t>②　当期の損益計算書及び株主資本等変動計算書</t>
    <rPh sb="2" eb="4">
      <t>トウキ</t>
    </rPh>
    <rPh sb="5" eb="7">
      <t>ソンエキ</t>
    </rPh>
    <rPh sb="7" eb="10">
      <t>ケイサンショ</t>
    </rPh>
    <rPh sb="10" eb="11">
      <t>オヨ</t>
    </rPh>
    <rPh sb="12" eb="14">
      <t>カブヌシ</t>
    </rPh>
    <rPh sb="14" eb="16">
      <t>シホン</t>
    </rPh>
    <rPh sb="16" eb="17">
      <t>トウ</t>
    </rPh>
    <rPh sb="17" eb="19">
      <t>ヘンドウ</t>
    </rPh>
    <rPh sb="19" eb="22">
      <t>ケイサンショ</t>
    </rPh>
    <phoneticPr fontId="2"/>
  </si>
  <si>
    <t>②　当期の損益計算書及び株主資本等変動計算書のうち、必要な数値を入力。</t>
    <rPh sb="2" eb="4">
      <t>トウキ</t>
    </rPh>
    <rPh sb="5" eb="7">
      <t>ソンエキ</t>
    </rPh>
    <rPh sb="7" eb="10">
      <t>ケイサンショ</t>
    </rPh>
    <rPh sb="10" eb="11">
      <t>オヨ</t>
    </rPh>
    <rPh sb="12" eb="14">
      <t>カブヌシ</t>
    </rPh>
    <rPh sb="14" eb="16">
      <t>シホン</t>
    </rPh>
    <rPh sb="16" eb="17">
      <t>トウ</t>
    </rPh>
    <rPh sb="17" eb="19">
      <t>ヘンドウ</t>
    </rPh>
    <rPh sb="19" eb="22">
      <t>ケイサンショ</t>
    </rPh>
    <rPh sb="26" eb="28">
      <t>ヒツヨウ</t>
    </rPh>
    <rPh sb="29" eb="31">
      <t>スウチ</t>
    </rPh>
    <rPh sb="32" eb="34">
      <t>ニュウリョク</t>
    </rPh>
    <phoneticPr fontId="2"/>
  </si>
  <si>
    <t>以上でキャッシュ・フロー計算書が完成します。</t>
    <rPh sb="0" eb="2">
      <t>イジョウ</t>
    </rPh>
    <rPh sb="12" eb="15">
      <t>ケイサンショ</t>
    </rPh>
    <rPh sb="16" eb="18">
      <t>カンセイ</t>
    </rPh>
    <phoneticPr fontId="2"/>
  </si>
  <si>
    <t>（３）精算表</t>
    <rPh sb="3" eb="5">
      <t>セイサン</t>
    </rPh>
    <rPh sb="5" eb="6">
      <t>ヒョウ</t>
    </rPh>
    <phoneticPr fontId="2"/>
  </si>
  <si>
    <t>学習用及び検証用として、精算表を用意しました。</t>
    <rPh sb="0" eb="3">
      <t>ガクシュウヨウ</t>
    </rPh>
    <rPh sb="3" eb="4">
      <t>オヨ</t>
    </rPh>
    <rPh sb="5" eb="8">
      <t>ケンショウヨウ</t>
    </rPh>
    <rPh sb="12" eb="14">
      <t>セイサン</t>
    </rPh>
    <rPh sb="14" eb="15">
      <t>ヒョウ</t>
    </rPh>
    <rPh sb="16" eb="18">
      <t>ヨウイ</t>
    </rPh>
    <phoneticPr fontId="2"/>
  </si>
  <si>
    <t>必要に応じてお使いください。</t>
    <rPh sb="0" eb="2">
      <t>ヒツヨウ</t>
    </rPh>
    <rPh sb="3" eb="4">
      <t>オウ</t>
    </rPh>
    <rPh sb="7" eb="8">
      <t>ツカ</t>
    </rPh>
    <phoneticPr fontId="2"/>
  </si>
  <si>
    <t>２．ご注意</t>
    <rPh sb="3" eb="5">
      <t>チュウイ</t>
    </rPh>
    <phoneticPr fontId="2"/>
  </si>
  <si>
    <t>当シートで作成するキャッシュ・フロー計算書は、入力の簡便性を優先させているため、</t>
    <rPh sb="0" eb="1">
      <t>トウ</t>
    </rPh>
    <rPh sb="5" eb="7">
      <t>サクセイ</t>
    </rPh>
    <rPh sb="18" eb="21">
      <t>ケイサンショ</t>
    </rPh>
    <rPh sb="23" eb="25">
      <t>ニュウリョク</t>
    </rPh>
    <rPh sb="26" eb="29">
      <t>カンベンセイ</t>
    </rPh>
    <rPh sb="30" eb="32">
      <t>ユウセン</t>
    </rPh>
    <phoneticPr fontId="2"/>
  </si>
  <si>
    <t>また、キャッシュ・フロー計算書の科目も最小限度に留めています。</t>
    <rPh sb="12" eb="15">
      <t>ケイサンショ</t>
    </rPh>
    <rPh sb="16" eb="18">
      <t>カモク</t>
    </rPh>
    <rPh sb="19" eb="21">
      <t>サイショウ</t>
    </rPh>
    <rPh sb="21" eb="23">
      <t>ゲンド</t>
    </rPh>
    <rPh sb="24" eb="25">
      <t>トド</t>
    </rPh>
    <phoneticPr fontId="2"/>
  </si>
  <si>
    <t>当事務所へお問い合わせください。</t>
    <rPh sb="0" eb="1">
      <t>トウ</t>
    </rPh>
    <rPh sb="1" eb="3">
      <t>ジム</t>
    </rPh>
    <rPh sb="3" eb="4">
      <t>ショ</t>
    </rPh>
    <rPh sb="6" eb="7">
      <t>ト</t>
    </rPh>
    <rPh sb="8" eb="9">
      <t>ア</t>
    </rPh>
    <phoneticPr fontId="2"/>
  </si>
  <si>
    <t>説明会とのセットで有料でご対応します。</t>
    <rPh sb="0" eb="3">
      <t>セツメイカイ</t>
    </rPh>
    <rPh sb="9" eb="11">
      <t>ユウリョウ</t>
    </rPh>
    <rPh sb="13" eb="15">
      <t>タイオウ</t>
    </rPh>
    <phoneticPr fontId="2"/>
  </si>
  <si>
    <t>３．お問い合わせ</t>
    <rPh sb="3" eb="4">
      <t>ト</t>
    </rPh>
    <rPh sb="5" eb="6">
      <t>ア</t>
    </rPh>
    <phoneticPr fontId="2"/>
  </si>
  <si>
    <t>篭原公認会計士事務所</t>
    <rPh sb="0" eb="2">
      <t>カゴハラ</t>
    </rPh>
    <rPh sb="2" eb="10">
      <t>コウニンカイケイシジムショ</t>
    </rPh>
    <phoneticPr fontId="2"/>
  </si>
  <si>
    <t>東京都新宿区新宿1-24-7　ルネ御苑プラザ701</t>
    <rPh sb="0" eb="6">
      <t>トウキョウトシンジュクク</t>
    </rPh>
    <rPh sb="6" eb="8">
      <t>シンジュク</t>
    </rPh>
    <rPh sb="17" eb="19">
      <t>ギョエン</t>
    </rPh>
    <phoneticPr fontId="2"/>
  </si>
  <si>
    <t>TEL　03-6380-6314　FAX　03-6380-6324</t>
    <phoneticPr fontId="2"/>
  </si>
  <si>
    <t>k.kagohara@kagohara-cpa.jp</t>
    <phoneticPr fontId="2"/>
  </si>
  <si>
    <t>https://www.kagohara-cpa.jp/</t>
    <phoneticPr fontId="2"/>
  </si>
  <si>
    <t>担当　篭原一晃</t>
    <rPh sb="0" eb="2">
      <t>タントウ</t>
    </rPh>
    <rPh sb="3" eb="5">
      <t>カゴハラ</t>
    </rPh>
    <rPh sb="5" eb="7">
      <t>カズアキ</t>
    </rPh>
    <phoneticPr fontId="2"/>
  </si>
  <si>
    <t>所要時間　1日、料金110,000円（税込）</t>
    <rPh sb="0" eb="2">
      <t>ショヨウ</t>
    </rPh>
    <rPh sb="2" eb="4">
      <t>ジカン</t>
    </rPh>
    <rPh sb="6" eb="7">
      <t>ニチ</t>
    </rPh>
    <rPh sb="8" eb="10">
      <t>リョウキン</t>
    </rPh>
    <rPh sb="17" eb="18">
      <t>エン</t>
    </rPh>
    <rPh sb="19" eb="21">
      <t>ゼイコ</t>
    </rPh>
    <phoneticPr fontId="2"/>
  </si>
  <si>
    <t>一部のキャッシュ・フローが必ずしも正確ではない可能性があることをご了承ください。</t>
    <rPh sb="0" eb="2">
      <t>イチブ</t>
    </rPh>
    <rPh sb="13" eb="14">
      <t>カナラ</t>
    </rPh>
    <rPh sb="17" eb="19">
      <t>セイカク</t>
    </rPh>
    <rPh sb="23" eb="26">
      <t>カノウセイ</t>
    </rPh>
    <rPh sb="33" eb="35">
      <t>リョウショウ</t>
    </rPh>
    <phoneticPr fontId="2"/>
  </si>
  <si>
    <t>完全版または自社仕様のキャッシュ・フロー計算書をご希望の場合は、</t>
    <rPh sb="0" eb="2">
      <t>カンゼン</t>
    </rPh>
    <rPh sb="2" eb="3">
      <t>バン</t>
    </rPh>
    <rPh sb="6" eb="8">
      <t>ジシャ</t>
    </rPh>
    <rPh sb="8" eb="10">
      <t>シヨウ</t>
    </rPh>
    <rPh sb="20" eb="23">
      <t>ケイサンショ</t>
    </rPh>
    <rPh sb="25" eb="27">
      <t>キボウ</t>
    </rPh>
    <rPh sb="28" eb="3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</si>
</sst>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5" fillId="0" borderId="0" xfId="1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>
      <alignment vertical="center"/>
    </xf>
    <xf numFmtId="38" fontId="5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right" vertical="center"/>
    </xf>
    <xf numFmtId="38" fontId="3" fillId="0" borderId="4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3" fillId="2" borderId="6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3" fillId="3" borderId="6" xfId="1" applyFont="1" applyFill="1" applyBorder="1">
      <alignment vertical="center"/>
    </xf>
    <xf numFmtId="38" fontId="0" fillId="0" borderId="7" xfId="1" applyFont="1" applyBorder="1">
      <alignment vertical="center"/>
    </xf>
    <xf numFmtId="38" fontId="0" fillId="0" borderId="9" xfId="1" applyFont="1" applyBorder="1">
      <alignment vertical="center"/>
    </xf>
    <xf numFmtId="38" fontId="3" fillId="0" borderId="1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3" fillId="0" borderId="1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3" fillId="0" borderId="18" xfId="1" applyFont="1" applyBorder="1">
      <alignment vertical="center"/>
    </xf>
    <xf numFmtId="38" fontId="0" fillId="3" borderId="19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8" xfId="1" applyFont="1" applyFill="1" applyBorder="1">
      <alignment vertical="center"/>
    </xf>
    <xf numFmtId="38" fontId="0" fillId="0" borderId="20" xfId="1" applyFont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4" xfId="1" applyFont="1" applyBorder="1">
      <alignment vertical="center"/>
    </xf>
    <xf numFmtId="38" fontId="0" fillId="2" borderId="3" xfId="1" applyFont="1" applyFill="1" applyBorder="1">
      <alignment vertical="center"/>
    </xf>
    <xf numFmtId="38" fontId="6" fillId="0" borderId="0" xfId="1" applyFont="1">
      <alignment vertical="center"/>
    </xf>
    <xf numFmtId="38" fontId="4" fillId="0" borderId="15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0" fillId="0" borderId="23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2" borderId="19" xfId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0" borderId="30" xfId="1" applyFont="1" applyBorder="1">
      <alignment vertical="center"/>
    </xf>
    <xf numFmtId="38" fontId="0" fillId="2" borderId="31" xfId="1" applyFont="1" applyFill="1" applyBorder="1">
      <alignment vertical="center"/>
    </xf>
    <xf numFmtId="38" fontId="0" fillId="0" borderId="32" xfId="1" applyFont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3" fillId="0" borderId="6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38" fontId="0" fillId="0" borderId="16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38" fontId="0" fillId="0" borderId="32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19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23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176" fontId="5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1" xfId="1" applyNumberFormat="1" applyFont="1" applyBorder="1">
      <alignment vertical="center"/>
    </xf>
    <xf numFmtId="176" fontId="0" fillId="0" borderId="0" xfId="1" applyNumberFormat="1" applyFont="1" applyBorder="1" applyAlignment="1">
      <alignment horizontal="left" vertical="center" indent="2"/>
    </xf>
    <xf numFmtId="176" fontId="0" fillId="0" borderId="2" xfId="1" applyNumberFormat="1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>
      <alignment vertical="center"/>
    </xf>
    <xf numFmtId="38" fontId="0" fillId="0" borderId="2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gohara-cpa.jp/" TargetMode="External"/><Relationship Id="rId1" Type="http://schemas.openxmlformats.org/officeDocument/2006/relationships/hyperlink" Target="mailto:k.kagohara@kagohara-cp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526BC-E88C-4FA3-A69A-521E2FE4D234}">
  <sheetPr>
    <pageSetUpPr fitToPage="1"/>
  </sheetPr>
  <dimension ref="A1:E42"/>
  <sheetViews>
    <sheetView showGridLines="0" tabSelected="1" workbookViewId="0"/>
  </sheetViews>
  <sheetFormatPr defaultRowHeight="18.75" x14ac:dyDescent="0.4"/>
  <cols>
    <col min="1" max="4" width="2.875" customWidth="1"/>
  </cols>
  <sheetData>
    <row r="1" spans="1:5" ht="24" x14ac:dyDescent="0.4">
      <c r="A1" s="87" t="s">
        <v>105</v>
      </c>
    </row>
    <row r="3" spans="1:5" x14ac:dyDescent="0.4">
      <c r="B3" s="89" t="s">
        <v>106</v>
      </c>
    </row>
    <row r="4" spans="1:5" x14ac:dyDescent="0.4">
      <c r="B4" s="90" t="s">
        <v>107</v>
      </c>
    </row>
    <row r="6" spans="1:5" x14ac:dyDescent="0.4">
      <c r="B6" t="s">
        <v>108</v>
      </c>
    </row>
    <row r="8" spans="1:5" x14ac:dyDescent="0.4">
      <c r="C8" s="88" t="s">
        <v>111</v>
      </c>
    </row>
    <row r="9" spans="1:5" x14ac:dyDescent="0.4">
      <c r="E9" t="s">
        <v>112</v>
      </c>
    </row>
    <row r="10" spans="1:5" x14ac:dyDescent="0.4">
      <c r="E10" t="s">
        <v>113</v>
      </c>
    </row>
    <row r="11" spans="1:5" x14ac:dyDescent="0.4">
      <c r="C11" s="88" t="s">
        <v>110</v>
      </c>
    </row>
    <row r="12" spans="1:5" x14ac:dyDescent="0.4">
      <c r="E12" t="s">
        <v>109</v>
      </c>
    </row>
    <row r="13" spans="1:5" x14ac:dyDescent="0.4">
      <c r="E13" t="s">
        <v>114</v>
      </c>
    </row>
    <row r="14" spans="1:5" x14ac:dyDescent="0.4">
      <c r="C14" s="88"/>
    </row>
    <row r="15" spans="1:5" x14ac:dyDescent="0.4">
      <c r="C15" s="91" t="s">
        <v>115</v>
      </c>
    </row>
    <row r="17" spans="2:5" x14ac:dyDescent="0.4">
      <c r="C17" s="88" t="s">
        <v>116</v>
      </c>
    </row>
    <row r="18" spans="2:5" x14ac:dyDescent="0.4">
      <c r="E18" t="s">
        <v>117</v>
      </c>
    </row>
    <row r="19" spans="2:5" x14ac:dyDescent="0.4">
      <c r="E19" t="s">
        <v>118</v>
      </c>
    </row>
    <row r="21" spans="2:5" x14ac:dyDescent="0.4">
      <c r="B21" t="s">
        <v>119</v>
      </c>
    </row>
    <row r="23" spans="2:5" x14ac:dyDescent="0.4">
      <c r="C23" t="s">
        <v>120</v>
      </c>
    </row>
    <row r="24" spans="2:5" x14ac:dyDescent="0.4">
      <c r="C24" t="s">
        <v>132</v>
      </c>
    </row>
    <row r="25" spans="2:5" x14ac:dyDescent="0.4">
      <c r="C25" t="s">
        <v>121</v>
      </c>
    </row>
    <row r="26" spans="2:5" x14ac:dyDescent="0.4">
      <c r="C26" s="91"/>
    </row>
    <row r="27" spans="2:5" x14ac:dyDescent="0.4">
      <c r="C27" s="89" t="s">
        <v>133</v>
      </c>
    </row>
    <row r="28" spans="2:5" x14ac:dyDescent="0.4">
      <c r="C28" s="89" t="s">
        <v>122</v>
      </c>
    </row>
    <row r="30" spans="2:5" x14ac:dyDescent="0.4">
      <c r="C30" s="89" t="s">
        <v>123</v>
      </c>
    </row>
    <row r="32" spans="2:5" x14ac:dyDescent="0.4">
      <c r="C32" s="91" t="s">
        <v>131</v>
      </c>
    </row>
    <row r="34" spans="2:3" x14ac:dyDescent="0.4">
      <c r="B34" t="s">
        <v>124</v>
      </c>
    </row>
    <row r="36" spans="2:3" ht="24" x14ac:dyDescent="0.4">
      <c r="C36" s="86" t="s">
        <v>125</v>
      </c>
    </row>
    <row r="37" spans="2:3" x14ac:dyDescent="0.4">
      <c r="C37" t="s">
        <v>130</v>
      </c>
    </row>
    <row r="39" spans="2:3" x14ac:dyDescent="0.4">
      <c r="C39" t="s">
        <v>126</v>
      </c>
    </row>
    <row r="40" spans="2:3" x14ac:dyDescent="0.4">
      <c r="C40" t="s">
        <v>127</v>
      </c>
    </row>
    <row r="41" spans="2:3" x14ac:dyDescent="0.4">
      <c r="C41" s="92" t="s">
        <v>128</v>
      </c>
    </row>
    <row r="42" spans="2:3" x14ac:dyDescent="0.4">
      <c r="C42" s="92" t="s">
        <v>129</v>
      </c>
    </row>
  </sheetData>
  <phoneticPr fontId="2"/>
  <hyperlinks>
    <hyperlink ref="C41" r:id="rId1" xr:uid="{920AE860-156E-45C0-94D0-D3AA6EB8B19C}"/>
    <hyperlink ref="C42" r:id="rId2" xr:uid="{9EB1CCE6-083D-441C-8823-318B2C7871FD}"/>
  </hyperlinks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53D0-3DED-40D2-9EE7-0F908B39574B}">
  <dimension ref="A1:F65"/>
  <sheetViews>
    <sheetView showGridLines="0" zoomScaleNormal="100" workbookViewId="0"/>
  </sheetViews>
  <sheetFormatPr defaultRowHeight="18.75" x14ac:dyDescent="0.4"/>
  <cols>
    <col min="1" max="1" width="2.875" style="2" customWidth="1"/>
    <col min="2" max="2" width="3.875" style="2" customWidth="1"/>
    <col min="3" max="3" width="20.75" style="2" bestFit="1" customWidth="1"/>
    <col min="4" max="5" width="18.625" style="2" customWidth="1"/>
    <col min="6" max="6" width="33.875" style="2" bestFit="1" customWidth="1"/>
    <col min="7" max="16384" width="9" style="2"/>
  </cols>
  <sheetData>
    <row r="1" spans="1:6" ht="24.75" thickBot="1" x14ac:dyDescent="0.45">
      <c r="A1" s="1" t="s">
        <v>32</v>
      </c>
    </row>
    <row r="2" spans="1:6" ht="19.5" thickBot="1" x14ac:dyDescent="0.45">
      <c r="D2" s="38"/>
      <c r="E2" s="39" t="s">
        <v>102</v>
      </c>
    </row>
    <row r="3" spans="1:6" x14ac:dyDescent="0.4">
      <c r="B3" s="3" t="s">
        <v>45</v>
      </c>
      <c r="E3" s="39" t="s">
        <v>103</v>
      </c>
    </row>
    <row r="4" spans="1:6" ht="19.5" thickBot="1" x14ac:dyDescent="0.45">
      <c r="F4" s="4" t="s">
        <v>25</v>
      </c>
    </row>
    <row r="5" spans="1:6" ht="19.5" thickBot="1" x14ac:dyDescent="0.45">
      <c r="B5" s="93" t="s">
        <v>99</v>
      </c>
      <c r="C5" s="94"/>
      <c r="D5" s="43" t="s">
        <v>100</v>
      </c>
      <c r="E5" s="43" t="s">
        <v>101</v>
      </c>
      <c r="F5" s="44" t="s">
        <v>38</v>
      </c>
    </row>
    <row r="6" spans="1:6" x14ac:dyDescent="0.4">
      <c r="B6" s="9" t="s">
        <v>0</v>
      </c>
      <c r="C6" s="40"/>
      <c r="D6" s="41"/>
      <c r="E6" s="41"/>
      <c r="F6" s="42"/>
    </row>
    <row r="7" spans="1:6" x14ac:dyDescent="0.4">
      <c r="B7" s="9" t="s">
        <v>1</v>
      </c>
      <c r="C7" s="23"/>
      <c r="D7" s="13"/>
      <c r="E7" s="13"/>
      <c r="F7" s="17"/>
    </row>
    <row r="8" spans="1:6" x14ac:dyDescent="0.4">
      <c r="B8" s="10"/>
      <c r="C8" s="24" t="s">
        <v>2</v>
      </c>
      <c r="D8" s="14"/>
      <c r="E8" s="14"/>
      <c r="F8" s="17"/>
    </row>
    <row r="9" spans="1:6" x14ac:dyDescent="0.4">
      <c r="B9" s="10"/>
      <c r="C9" s="24" t="s">
        <v>4</v>
      </c>
      <c r="D9" s="14"/>
      <c r="E9" s="14"/>
      <c r="F9" s="17"/>
    </row>
    <row r="10" spans="1:6" x14ac:dyDescent="0.4">
      <c r="B10" s="10"/>
      <c r="C10" s="24" t="s">
        <v>3</v>
      </c>
      <c r="D10" s="14"/>
      <c r="E10" s="14"/>
      <c r="F10" s="17"/>
    </row>
    <row r="11" spans="1:6" x14ac:dyDescent="0.4">
      <c r="B11" s="10"/>
      <c r="C11" s="24" t="s">
        <v>5</v>
      </c>
      <c r="D11" s="14"/>
      <c r="E11" s="14"/>
      <c r="F11" s="17"/>
    </row>
    <row r="12" spans="1:6" x14ac:dyDescent="0.4">
      <c r="B12" s="10"/>
      <c r="C12" s="24" t="s">
        <v>19</v>
      </c>
      <c r="D12" s="15">
        <f>D7-SUM(D8:D11)</f>
        <v>0</v>
      </c>
      <c r="E12" s="15">
        <f>E7-SUM(E8:E11)</f>
        <v>0</v>
      </c>
      <c r="F12" s="17" t="s">
        <v>31</v>
      </c>
    </row>
    <row r="13" spans="1:6" x14ac:dyDescent="0.4">
      <c r="B13" s="10"/>
      <c r="C13" s="24"/>
      <c r="D13" s="12"/>
      <c r="E13" s="12"/>
      <c r="F13" s="17"/>
    </row>
    <row r="14" spans="1:6" x14ac:dyDescent="0.4">
      <c r="B14" s="9" t="s">
        <v>6</v>
      </c>
      <c r="C14" s="23"/>
      <c r="D14" s="13"/>
      <c r="E14" s="13"/>
      <c r="F14" s="17"/>
    </row>
    <row r="15" spans="1:6" x14ac:dyDescent="0.4">
      <c r="B15" s="10"/>
      <c r="C15" s="24" t="s">
        <v>7</v>
      </c>
      <c r="D15" s="14"/>
      <c r="E15" s="14"/>
      <c r="F15" s="17"/>
    </row>
    <row r="16" spans="1:6" x14ac:dyDescent="0.4">
      <c r="B16" s="10"/>
      <c r="C16" s="24" t="s">
        <v>8</v>
      </c>
      <c r="D16" s="14"/>
      <c r="E16" s="14"/>
      <c r="F16" s="17"/>
    </row>
    <row r="17" spans="2:6" x14ac:dyDescent="0.4">
      <c r="B17" s="10"/>
      <c r="C17" s="24" t="s">
        <v>10</v>
      </c>
      <c r="D17" s="14"/>
      <c r="E17" s="14"/>
      <c r="F17" s="17"/>
    </row>
    <row r="18" spans="2:6" x14ac:dyDescent="0.4">
      <c r="B18" s="10"/>
      <c r="C18" s="24" t="s">
        <v>9</v>
      </c>
      <c r="D18" s="14"/>
      <c r="E18" s="14"/>
      <c r="F18" s="17"/>
    </row>
    <row r="19" spans="2:6" x14ac:dyDescent="0.4">
      <c r="B19" s="10"/>
      <c r="C19" s="24" t="s">
        <v>18</v>
      </c>
      <c r="D19" s="15">
        <f>D14-SUM(D15:D18)</f>
        <v>0</v>
      </c>
      <c r="E19" s="15">
        <f t="shared" ref="E19" si="0">E14-SUM(E15:E18)</f>
        <v>0</v>
      </c>
      <c r="F19" s="17" t="s">
        <v>31</v>
      </c>
    </row>
    <row r="20" spans="2:6" x14ac:dyDescent="0.4">
      <c r="B20" s="10"/>
      <c r="C20" s="24"/>
      <c r="D20" s="12"/>
      <c r="E20" s="12"/>
      <c r="F20" s="17"/>
    </row>
    <row r="21" spans="2:6" x14ac:dyDescent="0.4">
      <c r="B21" s="9" t="s">
        <v>11</v>
      </c>
      <c r="C21" s="23"/>
      <c r="D21" s="13"/>
      <c r="E21" s="13"/>
      <c r="F21" s="17"/>
    </row>
    <row r="22" spans="2:6" x14ac:dyDescent="0.4">
      <c r="B22" s="10"/>
      <c r="C22" s="24"/>
      <c r="D22" s="12"/>
      <c r="E22" s="12"/>
      <c r="F22" s="17"/>
    </row>
    <row r="23" spans="2:6" x14ac:dyDescent="0.4">
      <c r="B23" s="10"/>
      <c r="C23" s="23" t="s">
        <v>26</v>
      </c>
      <c r="D23" s="16">
        <f>D7+D14+D21</f>
        <v>0</v>
      </c>
      <c r="E23" s="16">
        <f>E7+E14+E21</f>
        <v>0</v>
      </c>
      <c r="F23" s="17"/>
    </row>
    <row r="24" spans="2:6" x14ac:dyDescent="0.4">
      <c r="B24" s="26"/>
      <c r="C24" s="27"/>
      <c r="D24" s="12"/>
      <c r="E24" s="12"/>
      <c r="F24" s="17"/>
    </row>
    <row r="25" spans="2:6" x14ac:dyDescent="0.4">
      <c r="B25" s="9" t="s">
        <v>12</v>
      </c>
      <c r="C25" s="24"/>
      <c r="D25" s="12"/>
      <c r="E25" s="12"/>
      <c r="F25" s="17"/>
    </row>
    <row r="26" spans="2:6" x14ac:dyDescent="0.4">
      <c r="B26" s="9" t="s">
        <v>13</v>
      </c>
      <c r="C26" s="23"/>
      <c r="D26" s="13"/>
      <c r="E26" s="13"/>
      <c r="F26" s="17"/>
    </row>
    <row r="27" spans="2:6" x14ac:dyDescent="0.4">
      <c r="B27" s="10"/>
      <c r="C27" s="24" t="s">
        <v>14</v>
      </c>
      <c r="D27" s="14"/>
      <c r="E27" s="14"/>
      <c r="F27" s="17"/>
    </row>
    <row r="28" spans="2:6" x14ac:dyDescent="0.4">
      <c r="B28" s="10"/>
      <c r="C28" s="24" t="s">
        <v>15</v>
      </c>
      <c r="D28" s="14"/>
      <c r="E28" s="14"/>
      <c r="F28" s="17"/>
    </row>
    <row r="29" spans="2:6" x14ac:dyDescent="0.4">
      <c r="B29" s="10"/>
      <c r="C29" s="24" t="s">
        <v>16</v>
      </c>
      <c r="D29" s="14"/>
      <c r="E29" s="14"/>
      <c r="F29" s="17"/>
    </row>
    <row r="30" spans="2:6" x14ac:dyDescent="0.4">
      <c r="B30" s="10"/>
      <c r="C30" s="24" t="s">
        <v>53</v>
      </c>
      <c r="D30" s="14"/>
      <c r="E30" s="14"/>
      <c r="F30" s="17"/>
    </row>
    <row r="31" spans="2:6" x14ac:dyDescent="0.4">
      <c r="B31" s="10"/>
      <c r="C31" s="24" t="s">
        <v>17</v>
      </c>
      <c r="D31" s="15">
        <f>D26-SUM(D27:D30)</f>
        <v>0</v>
      </c>
      <c r="E31" s="15">
        <f t="shared" ref="E31" si="1">E26-SUM(E27:E30)</f>
        <v>0</v>
      </c>
      <c r="F31" s="17" t="s">
        <v>31</v>
      </c>
    </row>
    <row r="32" spans="2:6" x14ac:dyDescent="0.4">
      <c r="B32" s="10"/>
      <c r="C32" s="24"/>
      <c r="D32" s="12"/>
      <c r="E32" s="12"/>
      <c r="F32" s="17"/>
    </row>
    <row r="33" spans="2:6" x14ac:dyDescent="0.4">
      <c r="B33" s="9" t="s">
        <v>20</v>
      </c>
      <c r="C33" s="24"/>
      <c r="D33" s="13"/>
      <c r="E33" s="13"/>
      <c r="F33" s="17"/>
    </row>
    <row r="34" spans="2:6" x14ac:dyDescent="0.4">
      <c r="B34" s="10"/>
      <c r="C34" s="24" t="s">
        <v>21</v>
      </c>
      <c r="D34" s="14"/>
      <c r="E34" s="14"/>
      <c r="F34" s="17"/>
    </row>
    <row r="35" spans="2:6" x14ac:dyDescent="0.4">
      <c r="B35" s="10"/>
      <c r="C35" s="24" t="s">
        <v>30</v>
      </c>
      <c r="D35" s="15">
        <f>D33-SUM(D34:D34)</f>
        <v>0</v>
      </c>
      <c r="E35" s="15">
        <f>E33-SUM(E34:E34)</f>
        <v>0</v>
      </c>
      <c r="F35" s="17" t="s">
        <v>31</v>
      </c>
    </row>
    <row r="36" spans="2:6" x14ac:dyDescent="0.4">
      <c r="B36" s="10"/>
      <c r="C36" s="24"/>
      <c r="D36" s="12"/>
      <c r="E36" s="12"/>
      <c r="F36" s="17"/>
    </row>
    <row r="37" spans="2:6" x14ac:dyDescent="0.4">
      <c r="B37" s="10"/>
      <c r="C37" s="23" t="s">
        <v>27</v>
      </c>
      <c r="D37" s="16">
        <f>D26+D33</f>
        <v>0</v>
      </c>
      <c r="E37" s="16">
        <f t="shared" ref="E37" si="2">E26+E33</f>
        <v>0</v>
      </c>
      <c r="F37" s="17"/>
    </row>
    <row r="38" spans="2:6" x14ac:dyDescent="0.4">
      <c r="B38" s="26"/>
      <c r="C38" s="27"/>
      <c r="D38" s="12"/>
      <c r="E38" s="12"/>
      <c r="F38" s="17"/>
    </row>
    <row r="39" spans="2:6" x14ac:dyDescent="0.4">
      <c r="B39" s="9" t="s">
        <v>22</v>
      </c>
      <c r="C39" s="24"/>
      <c r="D39" s="13"/>
      <c r="E39" s="13"/>
      <c r="F39" s="17"/>
    </row>
    <row r="40" spans="2:6" x14ac:dyDescent="0.4">
      <c r="B40" s="9" t="s">
        <v>23</v>
      </c>
      <c r="C40" s="24"/>
      <c r="D40" s="13"/>
      <c r="E40" s="13"/>
      <c r="F40" s="17"/>
    </row>
    <row r="41" spans="2:6" x14ac:dyDescent="0.4">
      <c r="B41" s="9" t="s">
        <v>73</v>
      </c>
      <c r="C41" s="24"/>
      <c r="D41" s="13"/>
      <c r="E41" s="13"/>
      <c r="F41" s="17"/>
    </row>
    <row r="42" spans="2:6" x14ac:dyDescent="0.4">
      <c r="B42" s="9" t="s">
        <v>36</v>
      </c>
      <c r="C42" s="24"/>
      <c r="D42" s="16">
        <f>D39-SUM(D40:D41)</f>
        <v>0</v>
      </c>
      <c r="E42" s="16">
        <f>E39-SUM(E40:E41)</f>
        <v>0</v>
      </c>
      <c r="F42" s="17"/>
    </row>
    <row r="43" spans="2:6" x14ac:dyDescent="0.4">
      <c r="B43" s="10"/>
      <c r="C43" s="24"/>
      <c r="D43" s="12"/>
      <c r="E43" s="12"/>
      <c r="F43" s="17"/>
    </row>
    <row r="44" spans="2:6" x14ac:dyDescent="0.4">
      <c r="B44" s="26"/>
      <c r="C44" s="28" t="s">
        <v>28</v>
      </c>
      <c r="D44" s="16">
        <f>D37+D39</f>
        <v>0</v>
      </c>
      <c r="E44" s="16">
        <f t="shared" ref="E44" si="3">E37+E39</f>
        <v>0</v>
      </c>
      <c r="F44" s="17"/>
    </row>
    <row r="45" spans="2:6" x14ac:dyDescent="0.4">
      <c r="B45" s="20"/>
      <c r="C45" s="22" t="s">
        <v>29</v>
      </c>
      <c r="D45" s="29" t="str">
        <f>IF(D23=D44,"一致","不一致")</f>
        <v>一致</v>
      </c>
      <c r="E45" s="30" t="str">
        <f>IF(E23=E44,"一致","不一致")</f>
        <v>一致</v>
      </c>
      <c r="F45" s="17"/>
    </row>
    <row r="46" spans="2:6" ht="19.5" thickBot="1" x14ac:dyDescent="0.45">
      <c r="B46" s="11"/>
      <c r="C46" s="25" t="s">
        <v>31</v>
      </c>
      <c r="D46" s="31">
        <f>D23-D44</f>
        <v>0</v>
      </c>
      <c r="E46" s="31">
        <f>E23-E44</f>
        <v>0</v>
      </c>
      <c r="F46" s="18"/>
    </row>
    <row r="48" spans="2:6" x14ac:dyDescent="0.4">
      <c r="B48" s="3" t="s">
        <v>46</v>
      </c>
    </row>
    <row r="49" spans="2:6" ht="19.5" thickBot="1" x14ac:dyDescent="0.45">
      <c r="F49" s="4" t="s">
        <v>25</v>
      </c>
    </row>
    <row r="50" spans="2:6" ht="19.5" thickBot="1" x14ac:dyDescent="0.45">
      <c r="B50" s="93" t="s">
        <v>99</v>
      </c>
      <c r="C50" s="94"/>
      <c r="D50" s="47"/>
      <c r="E50" s="43" t="s">
        <v>101</v>
      </c>
      <c r="F50" s="44" t="s">
        <v>38</v>
      </c>
    </row>
    <row r="51" spans="2:6" x14ac:dyDescent="0.4">
      <c r="B51" s="26"/>
      <c r="C51" s="5" t="s">
        <v>33</v>
      </c>
      <c r="D51" s="45"/>
      <c r="E51" s="46"/>
      <c r="F51" s="32" t="s">
        <v>34</v>
      </c>
    </row>
    <row r="52" spans="2:6" x14ac:dyDescent="0.4">
      <c r="B52" s="20"/>
      <c r="C52" s="34" t="s">
        <v>35</v>
      </c>
      <c r="D52" s="36"/>
      <c r="E52" s="14"/>
      <c r="F52" s="17" t="s">
        <v>37</v>
      </c>
    </row>
    <row r="53" spans="2:6" x14ac:dyDescent="0.4">
      <c r="B53" s="20"/>
      <c r="C53" s="34" t="s">
        <v>39</v>
      </c>
      <c r="D53" s="36"/>
      <c r="E53" s="14"/>
      <c r="F53" s="17" t="s">
        <v>104</v>
      </c>
    </row>
    <row r="54" spans="2:6" x14ac:dyDescent="0.4">
      <c r="B54" s="20"/>
      <c r="C54" s="34" t="s">
        <v>41</v>
      </c>
      <c r="D54" s="36"/>
      <c r="E54" s="14"/>
      <c r="F54" s="17"/>
    </row>
    <row r="55" spans="2:6" x14ac:dyDescent="0.4">
      <c r="B55" s="20"/>
      <c r="C55" s="34" t="s">
        <v>42</v>
      </c>
      <c r="D55" s="36"/>
      <c r="E55" s="14"/>
      <c r="F55" s="17"/>
    </row>
    <row r="56" spans="2:6" x14ac:dyDescent="0.4">
      <c r="B56" s="20"/>
      <c r="C56" s="34" t="s">
        <v>40</v>
      </c>
      <c r="D56" s="36"/>
      <c r="E56" s="14"/>
      <c r="F56" s="17"/>
    </row>
    <row r="57" spans="2:6" x14ac:dyDescent="0.4">
      <c r="B57" s="20"/>
      <c r="C57" s="34" t="s">
        <v>91</v>
      </c>
      <c r="D57" s="36"/>
      <c r="E57" s="14"/>
      <c r="F57" s="17" t="s">
        <v>34</v>
      </c>
    </row>
    <row r="58" spans="2:6" x14ac:dyDescent="0.4">
      <c r="B58" s="20"/>
      <c r="C58" s="34" t="s">
        <v>92</v>
      </c>
      <c r="D58" s="36"/>
      <c r="E58" s="14"/>
      <c r="F58" s="17"/>
    </row>
    <row r="59" spans="2:6" x14ac:dyDescent="0.4">
      <c r="B59" s="20"/>
      <c r="C59" s="34" t="s">
        <v>43</v>
      </c>
      <c r="D59" s="36"/>
      <c r="E59" s="14"/>
      <c r="F59" s="17" t="s">
        <v>34</v>
      </c>
    </row>
    <row r="60" spans="2:6" ht="19.5" thickBot="1" x14ac:dyDescent="0.45">
      <c r="B60" s="21"/>
      <c r="C60" s="35" t="s">
        <v>44</v>
      </c>
      <c r="D60" s="37"/>
      <c r="E60" s="33"/>
      <c r="F60" s="18"/>
    </row>
    <row r="62" spans="2:6" x14ac:dyDescent="0.4">
      <c r="B62" s="3" t="s">
        <v>47</v>
      </c>
    </row>
    <row r="63" spans="2:6" ht="19.5" thickBot="1" x14ac:dyDescent="0.45">
      <c r="F63" s="4" t="s">
        <v>25</v>
      </c>
    </row>
    <row r="64" spans="2:6" ht="19.5" thickBot="1" x14ac:dyDescent="0.45">
      <c r="B64" s="93" t="s">
        <v>99</v>
      </c>
      <c r="C64" s="94"/>
      <c r="D64" s="47"/>
      <c r="E64" s="43" t="s">
        <v>24</v>
      </c>
      <c r="F64" s="44" t="s">
        <v>38</v>
      </c>
    </row>
    <row r="65" spans="2:6" ht="19.5" thickBot="1" x14ac:dyDescent="0.45">
      <c r="B65" s="11"/>
      <c r="C65" s="25" t="s">
        <v>48</v>
      </c>
      <c r="D65" s="48"/>
      <c r="E65" s="49"/>
      <c r="F65" s="50" t="s">
        <v>95</v>
      </c>
    </row>
  </sheetData>
  <mergeCells count="3">
    <mergeCell ref="B5:C5"/>
    <mergeCell ref="B50:C50"/>
    <mergeCell ref="B64:C64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DF82-C57B-457E-83C9-F78A214CF8E1}">
  <sheetPr>
    <pageSetUpPr fitToPage="1"/>
  </sheetPr>
  <dimension ref="A1:D34"/>
  <sheetViews>
    <sheetView showGridLines="0" workbookViewId="0"/>
  </sheetViews>
  <sheetFormatPr defaultRowHeight="18.75" x14ac:dyDescent="0.4"/>
  <cols>
    <col min="1" max="1" width="2.875" style="80" customWidth="1"/>
    <col min="2" max="2" width="3.875" style="80" customWidth="1"/>
    <col min="3" max="3" width="40.125" style="81" bestFit="1" customWidth="1"/>
    <col min="4" max="4" width="18.625" style="80" customWidth="1"/>
    <col min="5" max="16384" width="9" style="80"/>
  </cols>
  <sheetData>
    <row r="1" spans="1:4" ht="24" x14ac:dyDescent="0.4">
      <c r="A1" s="79" t="s">
        <v>96</v>
      </c>
    </row>
    <row r="4" spans="1:4" x14ac:dyDescent="0.4">
      <c r="D4" s="82" t="s">
        <v>25</v>
      </c>
    </row>
    <row r="5" spans="1:4" x14ac:dyDescent="0.4">
      <c r="B5" s="80" t="s">
        <v>60</v>
      </c>
    </row>
    <row r="6" spans="1:4" x14ac:dyDescent="0.4">
      <c r="C6" s="81" t="s">
        <v>62</v>
      </c>
      <c r="D6" s="80">
        <f>《参考》精算表!Q51</f>
        <v>0</v>
      </c>
    </row>
    <row r="7" spans="1:4" x14ac:dyDescent="0.4">
      <c r="C7" s="81" t="s">
        <v>39</v>
      </c>
      <c r="D7" s="80">
        <f>《参考》精算表!Q52</f>
        <v>0</v>
      </c>
    </row>
    <row r="8" spans="1:4" x14ac:dyDescent="0.4">
      <c r="C8" s="81" t="s">
        <v>81</v>
      </c>
      <c r="D8" s="80">
        <f>《参考》精算表!Q53</f>
        <v>0</v>
      </c>
    </row>
    <row r="9" spans="1:4" x14ac:dyDescent="0.4">
      <c r="C9" s="81" t="s">
        <v>82</v>
      </c>
      <c r="D9" s="80">
        <f>《参考》精算表!Q54</f>
        <v>0</v>
      </c>
    </row>
    <row r="10" spans="1:4" x14ac:dyDescent="0.4">
      <c r="C10" s="81" t="s">
        <v>83</v>
      </c>
      <c r="D10" s="80">
        <f>《参考》精算表!Q55</f>
        <v>0</v>
      </c>
    </row>
    <row r="11" spans="1:4" x14ac:dyDescent="0.4">
      <c r="C11" s="81" t="s">
        <v>63</v>
      </c>
      <c r="D11" s="83">
        <f>《参考》精算表!Q56</f>
        <v>0</v>
      </c>
    </row>
    <row r="12" spans="1:4" x14ac:dyDescent="0.4">
      <c r="C12" s="84" t="s">
        <v>64</v>
      </c>
      <c r="D12" s="80">
        <f t="shared" ref="D12" si="0">SUM(D6:D11)</f>
        <v>0</v>
      </c>
    </row>
    <row r="13" spans="1:4" x14ac:dyDescent="0.4">
      <c r="C13" s="81" t="s">
        <v>65</v>
      </c>
      <c r="D13" s="80">
        <f>《参考》精算表!Q58</f>
        <v>0</v>
      </c>
    </row>
    <row r="14" spans="1:4" x14ac:dyDescent="0.4">
      <c r="C14" s="81" t="s">
        <v>66</v>
      </c>
      <c r="D14" s="80">
        <f>《参考》精算表!Q59</f>
        <v>0</v>
      </c>
    </row>
    <row r="15" spans="1:4" x14ac:dyDescent="0.4">
      <c r="C15" s="81" t="s">
        <v>67</v>
      </c>
      <c r="D15" s="83">
        <f>《参考》精算表!Q60</f>
        <v>0</v>
      </c>
    </row>
    <row r="16" spans="1:4" ht="19.5" thickBot="1" x14ac:dyDescent="0.45">
      <c r="C16" s="84" t="s">
        <v>68</v>
      </c>
      <c r="D16" s="85">
        <f t="shared" ref="D16" si="1">SUM(D12:D15)</f>
        <v>0</v>
      </c>
    </row>
    <row r="17" spans="2:4" ht="19.5" thickTop="1" x14ac:dyDescent="0.4"/>
    <row r="18" spans="2:4" x14ac:dyDescent="0.4">
      <c r="B18" s="80" t="s">
        <v>69</v>
      </c>
    </row>
    <row r="19" spans="2:4" x14ac:dyDescent="0.4">
      <c r="C19" s="81" t="s">
        <v>80</v>
      </c>
      <c r="D19" s="80">
        <f>《参考》精算表!Q64</f>
        <v>0</v>
      </c>
    </row>
    <row r="20" spans="2:4" x14ac:dyDescent="0.4">
      <c r="C20" s="81" t="s">
        <v>79</v>
      </c>
      <c r="D20" s="80">
        <f>《参考》精算表!Q65</f>
        <v>0</v>
      </c>
    </row>
    <row r="21" spans="2:4" x14ac:dyDescent="0.4">
      <c r="C21" s="81" t="s">
        <v>78</v>
      </c>
      <c r="D21" s="80">
        <f>《参考》精算表!Q66</f>
        <v>0</v>
      </c>
    </row>
    <row r="22" spans="2:4" x14ac:dyDescent="0.4">
      <c r="C22" s="81" t="s">
        <v>63</v>
      </c>
      <c r="D22" s="80">
        <f>《参考》精算表!Q67</f>
        <v>0</v>
      </c>
    </row>
    <row r="23" spans="2:4" ht="19.5" thickBot="1" x14ac:dyDescent="0.45">
      <c r="C23" s="84" t="s">
        <v>70</v>
      </c>
      <c r="D23" s="85">
        <f t="shared" ref="D23" si="2">SUM(D19:D22)</f>
        <v>0</v>
      </c>
    </row>
    <row r="24" spans="2:4" ht="19.5" thickTop="1" x14ac:dyDescent="0.4"/>
    <row r="25" spans="2:4" x14ac:dyDescent="0.4">
      <c r="B25" s="80" t="s">
        <v>71</v>
      </c>
    </row>
    <row r="26" spans="2:4" x14ac:dyDescent="0.4">
      <c r="C26" s="81" t="s">
        <v>77</v>
      </c>
      <c r="D26" s="80">
        <f>《参考》精算表!Q71</f>
        <v>0</v>
      </c>
    </row>
    <row r="27" spans="2:4" x14ac:dyDescent="0.4">
      <c r="C27" s="81" t="s">
        <v>74</v>
      </c>
      <c r="D27" s="80">
        <f>《参考》精算表!Q72</f>
        <v>0</v>
      </c>
    </row>
    <row r="28" spans="2:4" x14ac:dyDescent="0.4">
      <c r="C28" s="81" t="s">
        <v>63</v>
      </c>
      <c r="D28" s="80">
        <f>《参考》精算表!Q73</f>
        <v>0</v>
      </c>
    </row>
    <row r="29" spans="2:4" ht="19.5" thickBot="1" x14ac:dyDescent="0.45">
      <c r="C29" s="84" t="s">
        <v>75</v>
      </c>
      <c r="D29" s="85">
        <f t="shared" ref="D29" si="3">SUM(D26:D28)</f>
        <v>0</v>
      </c>
    </row>
    <row r="30" spans="2:4" ht="19.5" thickTop="1" x14ac:dyDescent="0.4"/>
    <row r="31" spans="2:4" x14ac:dyDescent="0.4">
      <c r="B31" s="80" t="s">
        <v>76</v>
      </c>
      <c r="D31" s="80">
        <f t="shared" ref="D31" si="4">D16+D23+D29</f>
        <v>0</v>
      </c>
    </row>
    <row r="32" spans="2:4" x14ac:dyDescent="0.4">
      <c r="B32" s="80" t="s">
        <v>84</v>
      </c>
      <c r="D32" s="80">
        <f>《参考》精算表!Q77</f>
        <v>0</v>
      </c>
    </row>
    <row r="33" spans="2:4" ht="19.5" thickBot="1" x14ac:dyDescent="0.45">
      <c r="B33" s="80" t="s">
        <v>85</v>
      </c>
      <c r="D33" s="85">
        <f t="shared" ref="D33" si="5">SUM(D31:D32)</f>
        <v>0</v>
      </c>
    </row>
    <row r="34" spans="2:4" ht="19.5" thickTop="1" x14ac:dyDescent="0.4"/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12424-F712-4047-8534-BCC341D391D4}">
  <dimension ref="A1:Q79"/>
  <sheetViews>
    <sheetView showGridLines="0" zoomScaleNormal="100" workbookViewId="0"/>
  </sheetViews>
  <sheetFormatPr defaultRowHeight="18.75" x14ac:dyDescent="0.4"/>
  <cols>
    <col min="1" max="1" width="2.875" style="7" customWidth="1"/>
    <col min="2" max="2" width="3.875" style="7" customWidth="1"/>
    <col min="3" max="3" width="40.125" style="7" bestFit="1" customWidth="1"/>
    <col min="4" max="17" width="11.875" style="7" customWidth="1"/>
    <col min="18" max="16384" width="9" style="7"/>
  </cols>
  <sheetData>
    <row r="1" spans="1:17" ht="24" x14ac:dyDescent="0.4">
      <c r="A1" s="6" t="s">
        <v>54</v>
      </c>
    </row>
    <row r="4" spans="1:17" ht="19.5" thickBot="1" x14ac:dyDescent="0.45">
      <c r="Q4" s="8" t="s">
        <v>25</v>
      </c>
    </row>
    <row r="5" spans="1:17" ht="19.5" thickBot="1" x14ac:dyDescent="0.45">
      <c r="B5" s="75"/>
      <c r="C5" s="76"/>
      <c r="D5" s="77" t="s">
        <v>49</v>
      </c>
      <c r="E5" s="77" t="s">
        <v>50</v>
      </c>
      <c r="F5" s="77" t="s">
        <v>51</v>
      </c>
      <c r="G5" s="77" t="s">
        <v>58</v>
      </c>
      <c r="H5" s="77" t="s">
        <v>55</v>
      </c>
      <c r="I5" s="77" t="s">
        <v>98</v>
      </c>
      <c r="J5" s="77" t="s">
        <v>57</v>
      </c>
      <c r="K5" s="77" t="s">
        <v>35</v>
      </c>
      <c r="L5" s="77" t="s">
        <v>87</v>
      </c>
      <c r="M5" s="77" t="s">
        <v>88</v>
      </c>
      <c r="N5" s="77" t="s">
        <v>89</v>
      </c>
      <c r="O5" s="77" t="s">
        <v>94</v>
      </c>
      <c r="P5" s="77" t="s">
        <v>97</v>
      </c>
      <c r="Q5" s="78" t="s">
        <v>86</v>
      </c>
    </row>
    <row r="6" spans="1:17" x14ac:dyDescent="0.4">
      <c r="B6" s="66" t="s">
        <v>45</v>
      </c>
      <c r="C6" s="73"/>
      <c r="D6" s="74"/>
      <c r="E6" s="74"/>
      <c r="F6" s="74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4">
      <c r="B7" s="60"/>
      <c r="C7" s="63"/>
      <c r="D7" s="54"/>
      <c r="E7" s="54"/>
      <c r="F7" s="54"/>
      <c r="G7" s="52"/>
      <c r="H7" s="52"/>
      <c r="I7" s="52"/>
      <c r="J7" s="52"/>
      <c r="K7" s="52"/>
      <c r="L7" s="52"/>
      <c r="M7" s="52"/>
      <c r="N7" s="52"/>
      <c r="O7" s="52"/>
      <c r="P7" s="52"/>
      <c r="Q7" s="57"/>
    </row>
    <row r="8" spans="1:17" x14ac:dyDescent="0.4">
      <c r="B8" s="61"/>
      <c r="C8" s="64" t="s">
        <v>2</v>
      </c>
      <c r="D8" s="55">
        <f>入力シート!D8</f>
        <v>0</v>
      </c>
      <c r="E8" s="55">
        <f>入力シート!E8</f>
        <v>0</v>
      </c>
      <c r="F8" s="52">
        <f>E8-D8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>
        <f>入力シート!D8-入力シート!E8</f>
        <v>0</v>
      </c>
      <c r="Q8" s="57">
        <f>SUM(F8:P8)</f>
        <v>0</v>
      </c>
    </row>
    <row r="9" spans="1:17" x14ac:dyDescent="0.4">
      <c r="B9" s="61"/>
      <c r="C9" s="64" t="s">
        <v>4</v>
      </c>
      <c r="D9" s="55">
        <f>入力シート!D9</f>
        <v>0</v>
      </c>
      <c r="E9" s="55">
        <f>入力シート!E9</f>
        <v>0</v>
      </c>
      <c r="F9" s="52">
        <f t="shared" ref="F9:F12" si="0">E9-D9</f>
        <v>0</v>
      </c>
      <c r="G9" s="52"/>
      <c r="H9" s="52"/>
      <c r="I9" s="52">
        <f>入力シート!D9-入力シート!E9</f>
        <v>0</v>
      </c>
      <c r="J9" s="52"/>
      <c r="K9" s="52"/>
      <c r="L9" s="52"/>
      <c r="M9" s="52"/>
      <c r="N9" s="52"/>
      <c r="O9" s="52"/>
      <c r="P9" s="52"/>
      <c r="Q9" s="57">
        <f>SUM(F9:P9)</f>
        <v>0</v>
      </c>
    </row>
    <row r="10" spans="1:17" x14ac:dyDescent="0.4">
      <c r="B10" s="61"/>
      <c r="C10" s="64" t="s">
        <v>3</v>
      </c>
      <c r="D10" s="55">
        <f>入力シート!D10</f>
        <v>0</v>
      </c>
      <c r="E10" s="55">
        <f>入力シート!E10</f>
        <v>0</v>
      </c>
      <c r="F10" s="52">
        <f t="shared" si="0"/>
        <v>0</v>
      </c>
      <c r="G10" s="52"/>
      <c r="H10" s="52"/>
      <c r="I10" s="52">
        <f>入力シート!D10-入力シート!E10</f>
        <v>0</v>
      </c>
      <c r="J10" s="52"/>
      <c r="K10" s="52"/>
      <c r="L10" s="52"/>
      <c r="M10" s="52"/>
      <c r="N10" s="52"/>
      <c r="O10" s="52"/>
      <c r="P10" s="52"/>
      <c r="Q10" s="57">
        <f>SUM(F10:P10)</f>
        <v>0</v>
      </c>
    </row>
    <row r="11" spans="1:17" x14ac:dyDescent="0.4">
      <c r="B11" s="61"/>
      <c r="C11" s="64" t="s">
        <v>5</v>
      </c>
      <c r="D11" s="55">
        <f>入力シート!D11</f>
        <v>0</v>
      </c>
      <c r="E11" s="55">
        <f>入力シート!E11</f>
        <v>0</v>
      </c>
      <c r="F11" s="52">
        <f t="shared" si="0"/>
        <v>0</v>
      </c>
      <c r="G11" s="52"/>
      <c r="H11" s="52"/>
      <c r="I11" s="52">
        <f>入力シート!D11-入力シート!E11</f>
        <v>0</v>
      </c>
      <c r="J11" s="52"/>
      <c r="K11" s="52"/>
      <c r="L11" s="52"/>
      <c r="M11" s="52"/>
      <c r="N11" s="52"/>
      <c r="O11" s="52"/>
      <c r="P11" s="52"/>
      <c r="Q11" s="57">
        <f>SUM(F11:P11)</f>
        <v>0</v>
      </c>
    </row>
    <row r="12" spans="1:17" x14ac:dyDescent="0.4">
      <c r="B12" s="61"/>
      <c r="C12" s="64" t="s">
        <v>19</v>
      </c>
      <c r="D12" s="55">
        <f>入力シート!D12</f>
        <v>0</v>
      </c>
      <c r="E12" s="55">
        <f>入力シート!E12</f>
        <v>0</v>
      </c>
      <c r="F12" s="52">
        <f t="shared" si="0"/>
        <v>0</v>
      </c>
      <c r="G12" s="52"/>
      <c r="H12" s="52"/>
      <c r="I12" s="52">
        <f>入力シート!D12-入力シート!E12</f>
        <v>0</v>
      </c>
      <c r="J12" s="52"/>
      <c r="K12" s="52"/>
      <c r="L12" s="52"/>
      <c r="M12" s="52"/>
      <c r="N12" s="52"/>
      <c r="O12" s="52"/>
      <c r="P12" s="52"/>
      <c r="Q12" s="57">
        <f t="shared" ref="Q12:Q42" si="1">SUM(F12:P12)</f>
        <v>0</v>
      </c>
    </row>
    <row r="13" spans="1:17" x14ac:dyDescent="0.4">
      <c r="B13" s="61"/>
      <c r="C13" s="64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7"/>
    </row>
    <row r="14" spans="1:17" x14ac:dyDescent="0.4">
      <c r="B14" s="19" t="s">
        <v>6</v>
      </c>
      <c r="C14" s="63"/>
      <c r="D14" s="54"/>
      <c r="E14" s="54"/>
      <c r="F14" s="54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7"/>
    </row>
    <row r="15" spans="1:17" x14ac:dyDescent="0.4">
      <c r="B15" s="61"/>
      <c r="C15" s="64" t="s">
        <v>59</v>
      </c>
      <c r="D15" s="55">
        <f>入力シート!D15+入力シート!D16</f>
        <v>0</v>
      </c>
      <c r="E15" s="55">
        <f>入力シート!E15+入力シート!E16</f>
        <v>0</v>
      </c>
      <c r="F15" s="52">
        <f t="shared" ref="F15:F19" si="2">E15-D15</f>
        <v>0</v>
      </c>
      <c r="G15" s="52"/>
      <c r="H15" s="52">
        <f>入力シート!E53+入力シート!E60</f>
        <v>0</v>
      </c>
      <c r="I15" s="52"/>
      <c r="J15" s="52"/>
      <c r="K15" s="52"/>
      <c r="L15" s="52">
        <f>入力シート!D15+入力シート!D16-入力シート!E15-入力シート!E16-入力シート!E53-入力シート!E60</f>
        <v>0</v>
      </c>
      <c r="M15" s="52"/>
      <c r="N15" s="52"/>
      <c r="O15" s="52"/>
      <c r="P15" s="52"/>
      <c r="Q15" s="57">
        <f t="shared" si="1"/>
        <v>0</v>
      </c>
    </row>
    <row r="16" spans="1:17" x14ac:dyDescent="0.4">
      <c r="B16" s="61"/>
      <c r="C16" s="64"/>
      <c r="D16" s="55"/>
      <c r="E16" s="55"/>
      <c r="F16" s="52">
        <f t="shared" si="2"/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7">
        <f t="shared" si="1"/>
        <v>0</v>
      </c>
    </row>
    <row r="17" spans="2:17" x14ac:dyDescent="0.4">
      <c r="B17" s="61"/>
      <c r="C17" s="64" t="s">
        <v>90</v>
      </c>
      <c r="D17" s="55">
        <f>入力シート!D17+入力シート!D18</f>
        <v>0</v>
      </c>
      <c r="E17" s="55">
        <f>入力シート!E17+入力シート!E18</f>
        <v>0</v>
      </c>
      <c r="F17" s="52">
        <f t="shared" si="2"/>
        <v>0</v>
      </c>
      <c r="G17" s="52"/>
      <c r="H17" s="52">
        <f>入力シート!E58</f>
        <v>0</v>
      </c>
      <c r="I17" s="52"/>
      <c r="J17" s="52"/>
      <c r="K17" s="52"/>
      <c r="L17" s="52">
        <f>入力シート!D17-入力シート!E17-入力シート!E58</f>
        <v>0</v>
      </c>
      <c r="M17" s="52"/>
      <c r="N17" s="52"/>
      <c r="O17" s="52"/>
      <c r="P17" s="52"/>
      <c r="Q17" s="57">
        <f t="shared" si="1"/>
        <v>0</v>
      </c>
    </row>
    <row r="18" spans="2:17" x14ac:dyDescent="0.4">
      <c r="B18" s="61"/>
      <c r="C18" s="64" t="s">
        <v>9</v>
      </c>
      <c r="D18" s="55">
        <f>入力シート!D18+入力シート!D19</f>
        <v>0</v>
      </c>
      <c r="E18" s="55">
        <f>入力シート!E18+入力シート!E19</f>
        <v>0</v>
      </c>
      <c r="F18" s="52">
        <f t="shared" si="2"/>
        <v>0</v>
      </c>
      <c r="G18" s="52"/>
      <c r="H18" s="52"/>
      <c r="I18" s="52"/>
      <c r="J18" s="52"/>
      <c r="K18" s="52"/>
      <c r="L18" s="52">
        <f>入力シート!D18-入力シート!E18</f>
        <v>0</v>
      </c>
      <c r="M18" s="52"/>
      <c r="N18" s="52"/>
      <c r="O18" s="52"/>
      <c r="P18" s="52"/>
      <c r="Q18" s="57">
        <f t="shared" si="1"/>
        <v>0</v>
      </c>
    </row>
    <row r="19" spans="2:17" x14ac:dyDescent="0.4">
      <c r="B19" s="61"/>
      <c r="C19" s="64" t="s">
        <v>18</v>
      </c>
      <c r="D19" s="55">
        <f>入力シート!D19</f>
        <v>0</v>
      </c>
      <c r="E19" s="55">
        <f>入力シート!E19</f>
        <v>0</v>
      </c>
      <c r="F19" s="52">
        <f t="shared" si="2"/>
        <v>0</v>
      </c>
      <c r="G19" s="52"/>
      <c r="H19" s="52"/>
      <c r="I19" s="52"/>
      <c r="J19" s="52"/>
      <c r="K19" s="52"/>
      <c r="L19" s="52">
        <f>入力シート!D19-入力シート!E19</f>
        <v>0</v>
      </c>
      <c r="M19" s="52"/>
      <c r="N19" s="52"/>
      <c r="O19" s="52"/>
      <c r="P19" s="52"/>
      <c r="Q19" s="57">
        <f t="shared" si="1"/>
        <v>0</v>
      </c>
    </row>
    <row r="20" spans="2:17" x14ac:dyDescent="0.4">
      <c r="B20" s="61"/>
      <c r="C20" s="6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7"/>
    </row>
    <row r="21" spans="2:17" x14ac:dyDescent="0.4">
      <c r="B21" s="60" t="s">
        <v>11</v>
      </c>
      <c r="C21" s="63"/>
      <c r="D21" s="55">
        <f>入力シート!D21</f>
        <v>0</v>
      </c>
      <c r="E21" s="55">
        <f>入力シート!E21</f>
        <v>0</v>
      </c>
      <c r="F21" s="52">
        <f t="shared" ref="F21" si="3">E21-D21</f>
        <v>0</v>
      </c>
      <c r="G21" s="52"/>
      <c r="H21" s="52"/>
      <c r="I21" s="52">
        <f>入力シート!E21-入力シート!D21</f>
        <v>0</v>
      </c>
      <c r="J21" s="52"/>
      <c r="K21" s="52"/>
      <c r="L21" s="52"/>
      <c r="M21" s="52"/>
      <c r="N21" s="52"/>
      <c r="O21" s="52"/>
      <c r="P21" s="52"/>
      <c r="Q21" s="57">
        <f t="shared" si="1"/>
        <v>0</v>
      </c>
    </row>
    <row r="22" spans="2:17" x14ac:dyDescent="0.4">
      <c r="B22" s="61"/>
      <c r="C22" s="64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7"/>
    </row>
    <row r="23" spans="2:17" x14ac:dyDescent="0.4">
      <c r="B23" s="61"/>
      <c r="C23" s="63"/>
      <c r="D23" s="54"/>
      <c r="E23" s="54"/>
      <c r="F23" s="54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7"/>
    </row>
    <row r="24" spans="2:17" x14ac:dyDescent="0.4">
      <c r="B24" s="61"/>
      <c r="C24" s="64"/>
      <c r="D24" s="53"/>
      <c r="E24" s="53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7"/>
    </row>
    <row r="25" spans="2:17" x14ac:dyDescent="0.4">
      <c r="B25" s="60" t="s">
        <v>12</v>
      </c>
      <c r="C25" s="64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7"/>
    </row>
    <row r="26" spans="2:17" x14ac:dyDescent="0.4">
      <c r="B26" s="60"/>
      <c r="C26" s="63"/>
      <c r="D26" s="54"/>
      <c r="E26" s="54"/>
      <c r="F26" s="54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7"/>
    </row>
    <row r="27" spans="2:17" x14ac:dyDescent="0.4">
      <c r="B27" s="61"/>
      <c r="C27" s="64" t="s">
        <v>14</v>
      </c>
      <c r="D27" s="55">
        <f>-入力シート!D27</f>
        <v>0</v>
      </c>
      <c r="E27" s="55">
        <f>-入力シート!E27</f>
        <v>0</v>
      </c>
      <c r="F27" s="52">
        <f>E27-D27</f>
        <v>0</v>
      </c>
      <c r="G27" s="52"/>
      <c r="H27" s="52"/>
      <c r="I27" s="52">
        <f>-入力シート!D27+入力シート!E27</f>
        <v>0</v>
      </c>
      <c r="J27" s="52"/>
      <c r="K27" s="52"/>
      <c r="L27" s="52"/>
      <c r="M27" s="52"/>
      <c r="N27" s="52"/>
      <c r="O27" s="52"/>
      <c r="P27" s="52"/>
      <c r="Q27" s="57">
        <f t="shared" si="1"/>
        <v>0</v>
      </c>
    </row>
    <row r="28" spans="2:17" x14ac:dyDescent="0.4">
      <c r="B28" s="61"/>
      <c r="C28" s="64" t="s">
        <v>15</v>
      </c>
      <c r="D28" s="55">
        <f>-入力シート!D28</f>
        <v>0</v>
      </c>
      <c r="E28" s="55">
        <f>-入力シート!E28</f>
        <v>0</v>
      </c>
      <c r="F28" s="52">
        <f t="shared" ref="F28:F31" si="4">E28-D28</f>
        <v>0</v>
      </c>
      <c r="G28" s="52"/>
      <c r="H28" s="52"/>
      <c r="I28" s="52">
        <f>-入力シート!D28+入力シート!E28</f>
        <v>0</v>
      </c>
      <c r="J28" s="52"/>
      <c r="K28" s="52"/>
      <c r="L28" s="52"/>
      <c r="M28" s="52"/>
      <c r="N28" s="52"/>
      <c r="O28" s="52"/>
      <c r="P28" s="52"/>
      <c r="Q28" s="57">
        <f t="shared" si="1"/>
        <v>0</v>
      </c>
    </row>
    <row r="29" spans="2:17" x14ac:dyDescent="0.4">
      <c r="B29" s="61"/>
      <c r="C29" s="64" t="s">
        <v>72</v>
      </c>
      <c r="D29" s="55">
        <f>-入力シート!D29-入力シート!D34</f>
        <v>0</v>
      </c>
      <c r="E29" s="55">
        <f>-入力シート!E29-入力シート!E34</f>
        <v>0</v>
      </c>
      <c r="F29" s="52">
        <f t="shared" si="4"/>
        <v>0</v>
      </c>
      <c r="G29" s="52"/>
      <c r="H29" s="52"/>
      <c r="I29" s="52"/>
      <c r="J29" s="52"/>
      <c r="K29" s="52"/>
      <c r="L29" s="52"/>
      <c r="M29" s="52">
        <f>-入力シート!D29-入力シート!D34+入力シート!E29+入力シート!E34</f>
        <v>0</v>
      </c>
      <c r="N29" s="52"/>
      <c r="O29" s="52"/>
      <c r="P29" s="52"/>
      <c r="Q29" s="57">
        <f t="shared" si="1"/>
        <v>0</v>
      </c>
    </row>
    <row r="30" spans="2:17" x14ac:dyDescent="0.4">
      <c r="B30" s="61"/>
      <c r="C30" s="64" t="s">
        <v>53</v>
      </c>
      <c r="D30" s="55">
        <f>-入力シート!D30</f>
        <v>0</v>
      </c>
      <c r="E30" s="55">
        <f>-入力シート!E30</f>
        <v>0</v>
      </c>
      <c r="F30" s="52">
        <f t="shared" si="4"/>
        <v>0</v>
      </c>
      <c r="G30" s="52"/>
      <c r="H30" s="52"/>
      <c r="I30" s="52"/>
      <c r="J30" s="52"/>
      <c r="K30" s="52">
        <f>-入力シート!D30+入力シート!E30</f>
        <v>0</v>
      </c>
      <c r="L30" s="52"/>
      <c r="M30" s="52"/>
      <c r="N30" s="52"/>
      <c r="O30" s="52"/>
      <c r="P30" s="52"/>
      <c r="Q30" s="57">
        <f t="shared" si="1"/>
        <v>0</v>
      </c>
    </row>
    <row r="31" spans="2:17" x14ac:dyDescent="0.4">
      <c r="B31" s="61"/>
      <c r="C31" s="64" t="s">
        <v>17</v>
      </c>
      <c r="D31" s="55">
        <f>-入力シート!D31</f>
        <v>0</v>
      </c>
      <c r="E31" s="55">
        <f>-入力シート!E31</f>
        <v>0</v>
      </c>
      <c r="F31" s="52">
        <f t="shared" si="4"/>
        <v>0</v>
      </c>
      <c r="G31" s="52"/>
      <c r="H31" s="52"/>
      <c r="I31" s="52">
        <f>-入力シート!D31+入力シート!E31</f>
        <v>0</v>
      </c>
      <c r="J31" s="52"/>
      <c r="K31" s="52"/>
      <c r="L31" s="52"/>
      <c r="M31" s="52"/>
      <c r="N31" s="52"/>
      <c r="O31" s="52"/>
      <c r="P31" s="52"/>
      <c r="Q31" s="57">
        <f t="shared" si="1"/>
        <v>0</v>
      </c>
    </row>
    <row r="32" spans="2:17" x14ac:dyDescent="0.4">
      <c r="B32" s="61"/>
      <c r="C32" s="6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7"/>
    </row>
    <row r="33" spans="2:17" x14ac:dyDescent="0.4">
      <c r="B33" s="19" t="s">
        <v>20</v>
      </c>
      <c r="C33" s="22"/>
      <c r="D33" s="54"/>
      <c r="E33" s="54"/>
      <c r="F33" s="5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7"/>
    </row>
    <row r="34" spans="2:17" x14ac:dyDescent="0.4">
      <c r="B34" s="10"/>
      <c r="C34" s="24"/>
      <c r="D34" s="55"/>
      <c r="E34" s="55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7"/>
    </row>
    <row r="35" spans="2:17" x14ac:dyDescent="0.4">
      <c r="B35" s="61"/>
      <c r="C35" s="64" t="s">
        <v>30</v>
      </c>
      <c r="D35" s="55">
        <f>-入力シート!D35</f>
        <v>0</v>
      </c>
      <c r="E35" s="55">
        <f>-入力シート!E35</f>
        <v>0</v>
      </c>
      <c r="F35" s="52">
        <f t="shared" ref="F35" si="5">E35-D35</f>
        <v>0</v>
      </c>
      <c r="G35" s="52"/>
      <c r="H35" s="52"/>
      <c r="I35" s="52">
        <f>-入力シート!D35+入力シート!E35</f>
        <v>0</v>
      </c>
      <c r="J35" s="52"/>
      <c r="K35" s="52"/>
      <c r="L35" s="52"/>
      <c r="M35" s="52"/>
      <c r="N35" s="52"/>
      <c r="O35" s="52"/>
      <c r="P35" s="52"/>
      <c r="Q35" s="57">
        <f t="shared" si="1"/>
        <v>0</v>
      </c>
    </row>
    <row r="36" spans="2:17" x14ac:dyDescent="0.4">
      <c r="B36" s="61"/>
      <c r="C36" s="6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7"/>
    </row>
    <row r="37" spans="2:17" x14ac:dyDescent="0.4">
      <c r="B37" s="61"/>
      <c r="C37" s="63"/>
      <c r="D37" s="54"/>
      <c r="E37" s="54"/>
      <c r="F37" s="5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7"/>
    </row>
    <row r="38" spans="2:17" x14ac:dyDescent="0.4">
      <c r="B38" s="61"/>
      <c r="C38" s="64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7"/>
    </row>
    <row r="39" spans="2:17" x14ac:dyDescent="0.4">
      <c r="B39" s="60"/>
      <c r="C39" s="64"/>
      <c r="D39" s="54"/>
      <c r="E39" s="54"/>
      <c r="F39" s="5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7"/>
    </row>
    <row r="40" spans="2:17" x14ac:dyDescent="0.4">
      <c r="B40" s="60" t="s">
        <v>23</v>
      </c>
      <c r="C40" s="64"/>
      <c r="D40" s="55">
        <f>-入力シート!D40</f>
        <v>0</v>
      </c>
      <c r="E40" s="55">
        <f>-入力シート!E40</f>
        <v>0</v>
      </c>
      <c r="F40" s="52">
        <f t="shared" ref="F40:F42" si="6">E40-D40</f>
        <v>0</v>
      </c>
      <c r="G40" s="52"/>
      <c r="H40" s="52"/>
      <c r="I40" s="52"/>
      <c r="J40" s="52"/>
      <c r="K40" s="52"/>
      <c r="L40" s="52"/>
      <c r="M40" s="52">
        <f>-入力シート!D40+入力シート!E40</f>
        <v>0</v>
      </c>
      <c r="N40" s="52"/>
      <c r="O40" s="52"/>
      <c r="P40" s="52"/>
      <c r="Q40" s="57">
        <f t="shared" si="1"/>
        <v>0</v>
      </c>
    </row>
    <row r="41" spans="2:17" x14ac:dyDescent="0.4">
      <c r="B41" s="60" t="s">
        <v>73</v>
      </c>
      <c r="C41" s="64"/>
      <c r="D41" s="55">
        <f>-入力シート!D41</f>
        <v>0</v>
      </c>
      <c r="E41" s="55">
        <f>-入力シート!E41</f>
        <v>0</v>
      </c>
      <c r="F41" s="52">
        <f t="shared" si="6"/>
        <v>0</v>
      </c>
      <c r="G41" s="52">
        <f>入力シート!E51</f>
        <v>0</v>
      </c>
      <c r="H41" s="52"/>
      <c r="I41" s="52"/>
      <c r="J41" s="52"/>
      <c r="K41" s="52">
        <f>-入力シート!E52</f>
        <v>0</v>
      </c>
      <c r="L41" s="52"/>
      <c r="M41" s="52"/>
      <c r="N41" s="52">
        <f>-入力シート!E65</f>
        <v>0</v>
      </c>
      <c r="O41" s="52">
        <f>-入力シート!D41+入力シート!E41-入力シート!E51+入力シート!E52+入力シート!E65</f>
        <v>0</v>
      </c>
      <c r="P41" s="52"/>
      <c r="Q41" s="57">
        <f t="shared" si="1"/>
        <v>0</v>
      </c>
    </row>
    <row r="42" spans="2:17" x14ac:dyDescent="0.4">
      <c r="B42" s="60" t="s">
        <v>36</v>
      </c>
      <c r="C42" s="64"/>
      <c r="D42" s="55">
        <f>-入力シート!D42</f>
        <v>0</v>
      </c>
      <c r="E42" s="55">
        <f>-入力シート!E42</f>
        <v>0</v>
      </c>
      <c r="F42" s="52">
        <f t="shared" si="6"/>
        <v>0</v>
      </c>
      <c r="G42" s="52"/>
      <c r="H42" s="52"/>
      <c r="I42" s="52">
        <f>-入力シート!D42+入力シート!E42</f>
        <v>0</v>
      </c>
      <c r="J42" s="52"/>
      <c r="K42" s="52"/>
      <c r="L42" s="52"/>
      <c r="M42" s="52"/>
      <c r="N42" s="52"/>
      <c r="O42" s="52"/>
      <c r="P42" s="52"/>
      <c r="Q42" s="57">
        <f t="shared" si="1"/>
        <v>0</v>
      </c>
    </row>
    <row r="43" spans="2:17" x14ac:dyDescent="0.4">
      <c r="B43" s="61"/>
      <c r="C43" s="64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7"/>
    </row>
    <row r="44" spans="2:17" x14ac:dyDescent="0.4">
      <c r="B44" s="61"/>
      <c r="C44" s="63"/>
      <c r="D44" s="54"/>
      <c r="E44" s="54"/>
      <c r="F44" s="54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7"/>
    </row>
    <row r="45" spans="2:17" x14ac:dyDescent="0.4">
      <c r="B45" s="61"/>
      <c r="C45" s="64"/>
      <c r="D45" s="53"/>
      <c r="E45" s="53"/>
      <c r="F45" s="56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7"/>
    </row>
    <row r="46" spans="2:17" x14ac:dyDescent="0.4">
      <c r="B46" s="61"/>
      <c r="C46" s="64"/>
      <c r="D46" s="52"/>
      <c r="E46" s="52"/>
      <c r="F46" s="52"/>
      <c r="G46" s="52">
        <f t="shared" ref="G46:Q46" si="7">SUM(G7:G45)</f>
        <v>0</v>
      </c>
      <c r="H46" s="52">
        <f t="shared" si="7"/>
        <v>0</v>
      </c>
      <c r="I46" s="52">
        <f t="shared" si="7"/>
        <v>0</v>
      </c>
      <c r="J46" s="52">
        <f t="shared" si="7"/>
        <v>0</v>
      </c>
      <c r="K46" s="52">
        <f t="shared" si="7"/>
        <v>0</v>
      </c>
      <c r="L46" s="52">
        <f t="shared" si="7"/>
        <v>0</v>
      </c>
      <c r="M46" s="52">
        <f t="shared" si="7"/>
        <v>0</v>
      </c>
      <c r="N46" s="52">
        <f t="shared" si="7"/>
        <v>0</v>
      </c>
      <c r="O46" s="52">
        <f t="shared" si="7"/>
        <v>0</v>
      </c>
      <c r="P46" s="52">
        <f t="shared" si="7"/>
        <v>0</v>
      </c>
      <c r="Q46" s="57">
        <f t="shared" si="7"/>
        <v>0</v>
      </c>
    </row>
    <row r="47" spans="2:17" ht="19.5" thickBot="1" x14ac:dyDescent="0.45">
      <c r="B47" s="62"/>
      <c r="C47" s="65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</row>
    <row r="48" spans="2:17" x14ac:dyDescent="0.4">
      <c r="B48" s="66" t="s">
        <v>61</v>
      </c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</row>
    <row r="49" spans="2:17" x14ac:dyDescent="0.4">
      <c r="B49" s="61"/>
      <c r="C49" s="64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7"/>
    </row>
    <row r="50" spans="2:17" x14ac:dyDescent="0.4">
      <c r="B50" s="61" t="s">
        <v>60</v>
      </c>
      <c r="C50" s="6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7"/>
    </row>
    <row r="51" spans="2:17" x14ac:dyDescent="0.4">
      <c r="B51" s="61"/>
      <c r="C51" s="64" t="s">
        <v>62</v>
      </c>
      <c r="D51" s="52"/>
      <c r="E51" s="52"/>
      <c r="F51" s="52"/>
      <c r="G51" s="52">
        <f>入力シート!E51</f>
        <v>0</v>
      </c>
      <c r="H51" s="52"/>
      <c r="I51" s="52"/>
      <c r="J51" s="52"/>
      <c r="K51" s="52"/>
      <c r="L51" s="52"/>
      <c r="M51" s="52"/>
      <c r="N51" s="52"/>
      <c r="O51" s="52"/>
      <c r="P51" s="52"/>
      <c r="Q51" s="57">
        <f t="shared" ref="Q51:Q56" si="8">SUM(F51:P51)</f>
        <v>0</v>
      </c>
    </row>
    <row r="52" spans="2:17" x14ac:dyDescent="0.4">
      <c r="B52" s="61"/>
      <c r="C52" s="64" t="s">
        <v>39</v>
      </c>
      <c r="D52" s="52"/>
      <c r="E52" s="52"/>
      <c r="F52" s="52"/>
      <c r="G52" s="52"/>
      <c r="H52" s="52">
        <f>入力シート!E53</f>
        <v>0</v>
      </c>
      <c r="I52" s="52"/>
      <c r="J52" s="52"/>
      <c r="K52" s="52"/>
      <c r="L52" s="52"/>
      <c r="M52" s="52"/>
      <c r="N52" s="52"/>
      <c r="O52" s="52"/>
      <c r="P52" s="52"/>
      <c r="Q52" s="57">
        <f t="shared" si="8"/>
        <v>0</v>
      </c>
    </row>
    <row r="53" spans="2:17" x14ac:dyDescent="0.4">
      <c r="B53" s="61"/>
      <c r="C53" s="64" t="s">
        <v>81</v>
      </c>
      <c r="D53" s="52"/>
      <c r="E53" s="52"/>
      <c r="F53" s="52"/>
      <c r="G53" s="52"/>
      <c r="H53" s="52"/>
      <c r="I53" s="52">
        <f>入力シート!D9+入力シート!D10-入力シート!E9-入力シート!E10</f>
        <v>0</v>
      </c>
      <c r="J53" s="52"/>
      <c r="K53" s="52"/>
      <c r="L53" s="52"/>
      <c r="M53" s="52"/>
      <c r="N53" s="52"/>
      <c r="O53" s="52"/>
      <c r="P53" s="52"/>
      <c r="Q53" s="57">
        <f t="shared" si="8"/>
        <v>0</v>
      </c>
    </row>
    <row r="54" spans="2:17" x14ac:dyDescent="0.4">
      <c r="B54" s="61"/>
      <c r="C54" s="64" t="s">
        <v>82</v>
      </c>
      <c r="D54" s="52"/>
      <c r="E54" s="52"/>
      <c r="F54" s="52"/>
      <c r="G54" s="52"/>
      <c r="H54" s="52"/>
      <c r="I54" s="52">
        <f>入力シート!D11-入力シート!E11</f>
        <v>0</v>
      </c>
      <c r="J54" s="52"/>
      <c r="K54" s="52"/>
      <c r="L54" s="52"/>
      <c r="M54" s="52"/>
      <c r="N54" s="52"/>
      <c r="O54" s="52"/>
      <c r="P54" s="52"/>
      <c r="Q54" s="57">
        <f t="shared" si="8"/>
        <v>0</v>
      </c>
    </row>
    <row r="55" spans="2:17" x14ac:dyDescent="0.4">
      <c r="B55" s="61"/>
      <c r="C55" s="64" t="s">
        <v>83</v>
      </c>
      <c r="D55" s="52"/>
      <c r="E55" s="52"/>
      <c r="F55" s="52"/>
      <c r="G55" s="52"/>
      <c r="H55" s="52"/>
      <c r="I55" s="52">
        <f>-入力シート!D27-入力シート!D28+入力シート!E27+入力シート!E28</f>
        <v>0</v>
      </c>
      <c r="J55" s="52"/>
      <c r="K55" s="52"/>
      <c r="L55" s="52"/>
      <c r="M55" s="52"/>
      <c r="N55" s="52"/>
      <c r="O55" s="52"/>
      <c r="P55" s="52"/>
      <c r="Q55" s="57">
        <f t="shared" si="8"/>
        <v>0</v>
      </c>
    </row>
    <row r="56" spans="2:17" x14ac:dyDescent="0.4">
      <c r="B56" s="61"/>
      <c r="C56" s="64" t="s">
        <v>63</v>
      </c>
      <c r="D56" s="52"/>
      <c r="E56" s="52"/>
      <c r="F56" s="52"/>
      <c r="G56" s="52"/>
      <c r="H56" s="52">
        <f>入力シート!E58+入力シート!E60</f>
        <v>0</v>
      </c>
      <c r="I56" s="52">
        <f>入力シート!D12-入力シート!E12+入力シート!D21-入力シート!E21-入力シート!D31+入力シート!E31-入力シート!D35+入力シート!E35-入力シート!D42+入力シート!E42</f>
        <v>0</v>
      </c>
      <c r="J56" s="52">
        <f>-入力シート!E54-入力シート!E55+入力シート!E56</f>
        <v>0</v>
      </c>
      <c r="K56" s="52"/>
      <c r="L56" s="52">
        <f>-入力シート!E57-入力シート!E59</f>
        <v>0</v>
      </c>
      <c r="M56" s="52"/>
      <c r="N56" s="52"/>
      <c r="O56" s="52">
        <f>-入力シート!D41+入力シート!E41-入力シート!E51+入力シート!E52+入力シート!E65</f>
        <v>0</v>
      </c>
      <c r="P56" s="52"/>
      <c r="Q56" s="57">
        <f t="shared" si="8"/>
        <v>0</v>
      </c>
    </row>
    <row r="57" spans="2:17" x14ac:dyDescent="0.4">
      <c r="B57" s="61"/>
      <c r="C57" s="64" t="s">
        <v>64</v>
      </c>
      <c r="D57" s="52"/>
      <c r="E57" s="52"/>
      <c r="F57" s="52"/>
      <c r="G57" s="52">
        <f>SUM(G51:G56)</f>
        <v>0</v>
      </c>
      <c r="H57" s="52">
        <f t="shared" ref="H57:Q57" si="9">SUM(H51:H56)</f>
        <v>0</v>
      </c>
      <c r="I57" s="52">
        <f t="shared" si="9"/>
        <v>0</v>
      </c>
      <c r="J57" s="52">
        <f t="shared" si="9"/>
        <v>0</v>
      </c>
      <c r="K57" s="52">
        <f t="shared" si="9"/>
        <v>0</v>
      </c>
      <c r="L57" s="52">
        <f t="shared" si="9"/>
        <v>0</v>
      </c>
      <c r="M57" s="52">
        <f t="shared" si="9"/>
        <v>0</v>
      </c>
      <c r="N57" s="52">
        <f t="shared" si="9"/>
        <v>0</v>
      </c>
      <c r="O57" s="52">
        <f t="shared" si="9"/>
        <v>0</v>
      </c>
      <c r="P57" s="52">
        <f t="shared" si="9"/>
        <v>0</v>
      </c>
      <c r="Q57" s="57">
        <f t="shared" si="9"/>
        <v>0</v>
      </c>
    </row>
    <row r="58" spans="2:17" x14ac:dyDescent="0.4">
      <c r="B58" s="61"/>
      <c r="C58" s="64" t="s">
        <v>65</v>
      </c>
      <c r="D58" s="52"/>
      <c r="E58" s="52"/>
      <c r="F58" s="52"/>
      <c r="G58" s="52"/>
      <c r="H58" s="52"/>
      <c r="I58" s="52"/>
      <c r="J58" s="52">
        <f>入力シート!E54+入力シート!E55</f>
        <v>0</v>
      </c>
      <c r="K58" s="52"/>
      <c r="L58" s="52"/>
      <c r="M58" s="52"/>
      <c r="N58" s="52"/>
      <c r="O58" s="52"/>
      <c r="P58" s="52"/>
      <c r="Q58" s="57">
        <f>SUM(F58:P58)</f>
        <v>0</v>
      </c>
    </row>
    <row r="59" spans="2:17" x14ac:dyDescent="0.4">
      <c r="B59" s="61"/>
      <c r="C59" s="64" t="s">
        <v>66</v>
      </c>
      <c r="D59" s="52"/>
      <c r="E59" s="52"/>
      <c r="F59" s="52"/>
      <c r="G59" s="52"/>
      <c r="H59" s="52"/>
      <c r="I59" s="52"/>
      <c r="J59" s="52">
        <f>-入力シート!E56</f>
        <v>0</v>
      </c>
      <c r="K59" s="52"/>
      <c r="L59" s="52"/>
      <c r="M59" s="52"/>
      <c r="N59" s="52"/>
      <c r="O59" s="52"/>
      <c r="P59" s="52"/>
      <c r="Q59" s="57">
        <f>SUM(F59:P59)</f>
        <v>0</v>
      </c>
    </row>
    <row r="60" spans="2:17" x14ac:dyDescent="0.4">
      <c r="B60" s="61"/>
      <c r="C60" s="64" t="s">
        <v>67</v>
      </c>
      <c r="D60" s="52"/>
      <c r="E60" s="52"/>
      <c r="F60" s="52"/>
      <c r="G60" s="52"/>
      <c r="H60" s="52"/>
      <c r="I60" s="52"/>
      <c r="J60" s="52"/>
      <c r="K60" s="52">
        <f>-入力シート!E52-入力シート!D30+入力シート!E30</f>
        <v>0</v>
      </c>
      <c r="L60" s="52"/>
      <c r="M60" s="52"/>
      <c r="N60" s="52"/>
      <c r="O60" s="52"/>
      <c r="P60" s="52"/>
      <c r="Q60" s="57">
        <f>SUM(F60:P60)</f>
        <v>0</v>
      </c>
    </row>
    <row r="61" spans="2:17" x14ac:dyDescent="0.4">
      <c r="B61" s="61"/>
      <c r="C61" s="64" t="s">
        <v>68</v>
      </c>
      <c r="D61" s="52"/>
      <c r="E61" s="52"/>
      <c r="F61" s="52"/>
      <c r="G61" s="52">
        <f>SUM(G57:G60)</f>
        <v>0</v>
      </c>
      <c r="H61" s="52">
        <f t="shared" ref="H61:Q61" si="10">SUM(H57:H60)</f>
        <v>0</v>
      </c>
      <c r="I61" s="52">
        <f t="shared" si="10"/>
        <v>0</v>
      </c>
      <c r="J61" s="52">
        <f t="shared" si="10"/>
        <v>0</v>
      </c>
      <c r="K61" s="52">
        <f t="shared" si="10"/>
        <v>0</v>
      </c>
      <c r="L61" s="52">
        <f t="shared" si="10"/>
        <v>0</v>
      </c>
      <c r="M61" s="52">
        <f t="shared" si="10"/>
        <v>0</v>
      </c>
      <c r="N61" s="52">
        <f t="shared" si="10"/>
        <v>0</v>
      </c>
      <c r="O61" s="52">
        <f t="shared" si="10"/>
        <v>0</v>
      </c>
      <c r="P61" s="52">
        <f t="shared" si="10"/>
        <v>0</v>
      </c>
      <c r="Q61" s="57">
        <f t="shared" si="10"/>
        <v>0</v>
      </c>
    </row>
    <row r="62" spans="2:17" x14ac:dyDescent="0.4">
      <c r="B62" s="61"/>
      <c r="C62" s="64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7">
        <f t="shared" ref="Q62:Q67" si="11">SUM(F62:P62)</f>
        <v>0</v>
      </c>
    </row>
    <row r="63" spans="2:17" x14ac:dyDescent="0.4">
      <c r="B63" s="61" t="s">
        <v>69</v>
      </c>
      <c r="C63" s="64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7">
        <f t="shared" si="11"/>
        <v>0</v>
      </c>
    </row>
    <row r="64" spans="2:17" x14ac:dyDescent="0.4">
      <c r="B64" s="61"/>
      <c r="C64" s="64" t="s">
        <v>80</v>
      </c>
      <c r="D64" s="52"/>
      <c r="E64" s="52"/>
      <c r="F64" s="52"/>
      <c r="G64" s="52"/>
      <c r="H64" s="52"/>
      <c r="I64" s="52"/>
      <c r="J64" s="52"/>
      <c r="K64" s="52"/>
      <c r="L64" s="52">
        <f>入力シート!D15+入力シート!D16-入力シート!E15-入力シート!E16-入力シート!E53+入力シート!E59-入力シート!E60</f>
        <v>0</v>
      </c>
      <c r="M64" s="52"/>
      <c r="N64" s="52"/>
      <c r="O64" s="52"/>
      <c r="P64" s="52"/>
      <c r="Q64" s="57">
        <f t="shared" si="11"/>
        <v>0</v>
      </c>
    </row>
    <row r="65" spans="2:17" x14ac:dyDescent="0.4">
      <c r="B65" s="61"/>
      <c r="C65" s="64" t="s">
        <v>79</v>
      </c>
      <c r="D65" s="52"/>
      <c r="E65" s="52"/>
      <c r="F65" s="52"/>
      <c r="G65" s="52"/>
      <c r="H65" s="52"/>
      <c r="I65" s="52"/>
      <c r="J65" s="52"/>
      <c r="K65" s="52"/>
      <c r="L65" s="52">
        <f>入力シート!D17-入力シート!E17+入力シート!E57-入力シート!E58</f>
        <v>0</v>
      </c>
      <c r="M65" s="52"/>
      <c r="N65" s="52"/>
      <c r="O65" s="52"/>
      <c r="P65" s="52"/>
      <c r="Q65" s="57">
        <f t="shared" si="11"/>
        <v>0</v>
      </c>
    </row>
    <row r="66" spans="2:17" x14ac:dyDescent="0.4">
      <c r="B66" s="61"/>
      <c r="C66" s="64" t="s">
        <v>78</v>
      </c>
      <c r="D66" s="52"/>
      <c r="E66" s="52"/>
      <c r="F66" s="52"/>
      <c r="G66" s="52"/>
      <c r="H66" s="52"/>
      <c r="I66" s="52"/>
      <c r="J66" s="52"/>
      <c r="K66" s="52"/>
      <c r="L66" s="52">
        <f>入力シート!D18-入力シート!E18</f>
        <v>0</v>
      </c>
      <c r="M66" s="52"/>
      <c r="N66" s="52"/>
      <c r="O66" s="52"/>
      <c r="P66" s="52"/>
      <c r="Q66" s="57">
        <f t="shared" si="11"/>
        <v>0</v>
      </c>
    </row>
    <row r="67" spans="2:17" x14ac:dyDescent="0.4">
      <c r="B67" s="61"/>
      <c r="C67" s="64" t="s">
        <v>63</v>
      </c>
      <c r="D67" s="52"/>
      <c r="E67" s="52"/>
      <c r="F67" s="52"/>
      <c r="G67" s="52"/>
      <c r="H67" s="52"/>
      <c r="I67" s="52"/>
      <c r="J67" s="52"/>
      <c r="K67" s="52"/>
      <c r="L67" s="52">
        <f>入力シート!D19-入力シート!E19</f>
        <v>0</v>
      </c>
      <c r="M67" s="52"/>
      <c r="N67" s="52"/>
      <c r="O67" s="52"/>
      <c r="P67" s="52"/>
      <c r="Q67" s="57">
        <f t="shared" si="11"/>
        <v>0</v>
      </c>
    </row>
    <row r="68" spans="2:17" x14ac:dyDescent="0.4">
      <c r="B68" s="61"/>
      <c r="C68" s="64" t="s">
        <v>70</v>
      </c>
      <c r="D68" s="52"/>
      <c r="E68" s="52"/>
      <c r="F68" s="52"/>
      <c r="G68" s="52">
        <f>SUM(G64:G67)</f>
        <v>0</v>
      </c>
      <c r="H68" s="52">
        <f t="shared" ref="H68:Q68" si="12">SUM(H64:H67)</f>
        <v>0</v>
      </c>
      <c r="I68" s="52">
        <f t="shared" si="12"/>
        <v>0</v>
      </c>
      <c r="J68" s="52">
        <f t="shared" si="12"/>
        <v>0</v>
      </c>
      <c r="K68" s="52">
        <f t="shared" si="12"/>
        <v>0</v>
      </c>
      <c r="L68" s="52">
        <f t="shared" si="12"/>
        <v>0</v>
      </c>
      <c r="M68" s="52">
        <f t="shared" si="12"/>
        <v>0</v>
      </c>
      <c r="N68" s="52">
        <f t="shared" si="12"/>
        <v>0</v>
      </c>
      <c r="O68" s="52">
        <f t="shared" si="12"/>
        <v>0</v>
      </c>
      <c r="P68" s="52">
        <f t="shared" si="12"/>
        <v>0</v>
      </c>
      <c r="Q68" s="57">
        <f t="shared" si="12"/>
        <v>0</v>
      </c>
    </row>
    <row r="69" spans="2:17" x14ac:dyDescent="0.4">
      <c r="B69" s="61"/>
      <c r="C69" s="6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7">
        <f>SUM(F69:P69)</f>
        <v>0</v>
      </c>
    </row>
    <row r="70" spans="2:17" x14ac:dyDescent="0.4">
      <c r="B70" s="61" t="s">
        <v>71</v>
      </c>
      <c r="C70" s="6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7">
        <f>SUM(F70:P70)</f>
        <v>0</v>
      </c>
    </row>
    <row r="71" spans="2:17" x14ac:dyDescent="0.4">
      <c r="B71" s="61"/>
      <c r="C71" s="64" t="s">
        <v>77</v>
      </c>
      <c r="D71" s="52"/>
      <c r="E71" s="52"/>
      <c r="F71" s="52"/>
      <c r="G71" s="52"/>
      <c r="H71" s="52"/>
      <c r="I71" s="52"/>
      <c r="J71" s="52"/>
      <c r="K71" s="52"/>
      <c r="L71" s="52"/>
      <c r="M71" s="52">
        <f>-入力シート!D29-入力シート!D34+入力シート!E29+入力シート!E34</f>
        <v>0</v>
      </c>
      <c r="N71" s="52"/>
      <c r="O71" s="52"/>
      <c r="P71" s="52"/>
      <c r="Q71" s="57">
        <f>SUM(F71:P71)</f>
        <v>0</v>
      </c>
    </row>
    <row r="72" spans="2:17" x14ac:dyDescent="0.4">
      <c r="B72" s="61"/>
      <c r="C72" s="64" t="s">
        <v>74</v>
      </c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>
        <f>-入力シート!E65</f>
        <v>0</v>
      </c>
      <c r="O72" s="52"/>
      <c r="P72" s="52"/>
      <c r="Q72" s="57">
        <f>SUM(F72:P72)</f>
        <v>0</v>
      </c>
    </row>
    <row r="73" spans="2:17" x14ac:dyDescent="0.4">
      <c r="B73" s="61"/>
      <c r="C73" s="64" t="s">
        <v>63</v>
      </c>
      <c r="D73" s="52"/>
      <c r="E73" s="52"/>
      <c r="F73" s="52"/>
      <c r="G73" s="52"/>
      <c r="H73" s="52"/>
      <c r="I73" s="52"/>
      <c r="J73" s="52"/>
      <c r="K73" s="52"/>
      <c r="L73" s="52"/>
      <c r="M73" s="52">
        <f>-入力シート!D40+入力シート!E40</f>
        <v>0</v>
      </c>
      <c r="N73" s="52"/>
      <c r="O73" s="52"/>
      <c r="P73" s="52"/>
      <c r="Q73" s="57">
        <f>SUM(F73:P73)</f>
        <v>0</v>
      </c>
    </row>
    <row r="74" spans="2:17" x14ac:dyDescent="0.4">
      <c r="B74" s="61"/>
      <c r="C74" s="64" t="s">
        <v>75</v>
      </c>
      <c r="D74" s="52"/>
      <c r="E74" s="52"/>
      <c r="F74" s="52"/>
      <c r="G74" s="52">
        <f>SUM(G71:G73)</f>
        <v>0</v>
      </c>
      <c r="H74" s="52">
        <f t="shared" ref="H74:Q74" si="13">SUM(H71:H73)</f>
        <v>0</v>
      </c>
      <c r="I74" s="52">
        <f t="shared" si="13"/>
        <v>0</v>
      </c>
      <c r="J74" s="52">
        <f t="shared" si="13"/>
        <v>0</v>
      </c>
      <c r="K74" s="52">
        <f t="shared" si="13"/>
        <v>0</v>
      </c>
      <c r="L74" s="52">
        <f t="shared" si="13"/>
        <v>0</v>
      </c>
      <c r="M74" s="52">
        <f t="shared" si="13"/>
        <v>0</v>
      </c>
      <c r="N74" s="52">
        <f t="shared" si="13"/>
        <v>0</v>
      </c>
      <c r="O74" s="52">
        <f t="shared" si="13"/>
        <v>0</v>
      </c>
      <c r="P74" s="52">
        <f t="shared" si="13"/>
        <v>0</v>
      </c>
      <c r="Q74" s="57">
        <f t="shared" si="13"/>
        <v>0</v>
      </c>
    </row>
    <row r="75" spans="2:17" x14ac:dyDescent="0.4">
      <c r="B75" s="61"/>
      <c r="C75" s="64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7"/>
    </row>
    <row r="76" spans="2:17" x14ac:dyDescent="0.4">
      <c r="B76" s="61" t="s">
        <v>76</v>
      </c>
      <c r="C76" s="64"/>
      <c r="D76" s="52"/>
      <c r="E76" s="52"/>
      <c r="F76" s="52"/>
      <c r="G76" s="52">
        <f>G61+G68+G74</f>
        <v>0</v>
      </c>
      <c r="H76" s="52">
        <f t="shared" ref="H76:Q76" si="14">H61+H68+H74</f>
        <v>0</v>
      </c>
      <c r="I76" s="52">
        <f t="shared" si="14"/>
        <v>0</v>
      </c>
      <c r="J76" s="52">
        <f t="shared" si="14"/>
        <v>0</v>
      </c>
      <c r="K76" s="52">
        <f t="shared" si="14"/>
        <v>0</v>
      </c>
      <c r="L76" s="52">
        <f t="shared" si="14"/>
        <v>0</v>
      </c>
      <c r="M76" s="52">
        <f t="shared" si="14"/>
        <v>0</v>
      </c>
      <c r="N76" s="52">
        <f t="shared" si="14"/>
        <v>0</v>
      </c>
      <c r="O76" s="52">
        <f t="shared" si="14"/>
        <v>0</v>
      </c>
      <c r="P76" s="52">
        <f t="shared" si="14"/>
        <v>0</v>
      </c>
      <c r="Q76" s="57">
        <f t="shared" si="14"/>
        <v>0</v>
      </c>
    </row>
    <row r="77" spans="2:17" x14ac:dyDescent="0.4">
      <c r="B77" s="61" t="s">
        <v>84</v>
      </c>
      <c r="C77" s="64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>
        <f>入力シート!D8</f>
        <v>0</v>
      </c>
      <c r="Q77" s="57">
        <f>SUM(F77:P77)</f>
        <v>0</v>
      </c>
    </row>
    <row r="78" spans="2:17" ht="19.5" thickBot="1" x14ac:dyDescent="0.45">
      <c r="B78" s="62" t="s">
        <v>85</v>
      </c>
      <c r="C78" s="65"/>
      <c r="D78" s="58"/>
      <c r="E78" s="58"/>
      <c r="F78" s="58"/>
      <c r="G78" s="58">
        <f>SUM(G76:G77)</f>
        <v>0</v>
      </c>
      <c r="H78" s="58">
        <f t="shared" ref="H78:Q78" si="15">SUM(H76:H77)</f>
        <v>0</v>
      </c>
      <c r="I78" s="58">
        <f t="shared" si="15"/>
        <v>0</v>
      </c>
      <c r="J78" s="58">
        <f t="shared" si="15"/>
        <v>0</v>
      </c>
      <c r="K78" s="58">
        <f t="shared" si="15"/>
        <v>0</v>
      </c>
      <c r="L78" s="58">
        <f t="shared" si="15"/>
        <v>0</v>
      </c>
      <c r="M78" s="58">
        <f t="shared" si="15"/>
        <v>0</v>
      </c>
      <c r="N78" s="58">
        <f t="shared" si="15"/>
        <v>0</v>
      </c>
      <c r="O78" s="58">
        <f t="shared" si="15"/>
        <v>0</v>
      </c>
      <c r="P78" s="58">
        <f>SUM(P76:P77)</f>
        <v>0</v>
      </c>
      <c r="Q78" s="59">
        <f t="shared" si="15"/>
        <v>0</v>
      </c>
    </row>
    <row r="79" spans="2:17" ht="19.5" thickBot="1" x14ac:dyDescent="0.45">
      <c r="B79" s="51"/>
      <c r="C79" s="70"/>
      <c r="D79" s="71"/>
      <c r="E79" s="71"/>
      <c r="F79" s="71"/>
      <c r="G79" s="71">
        <f>G46-G78</f>
        <v>0</v>
      </c>
      <c r="H79" s="71">
        <f t="shared" ref="H79:O79" si="16">H46-H78</f>
        <v>0</v>
      </c>
      <c r="I79" s="71">
        <f t="shared" si="16"/>
        <v>0</v>
      </c>
      <c r="J79" s="71">
        <f t="shared" si="16"/>
        <v>0</v>
      </c>
      <c r="K79" s="71">
        <f t="shared" si="16"/>
        <v>0</v>
      </c>
      <c r="L79" s="71">
        <f t="shared" si="16"/>
        <v>0</v>
      </c>
      <c r="M79" s="71">
        <f t="shared" si="16"/>
        <v>0</v>
      </c>
      <c r="N79" s="71">
        <f t="shared" si="16"/>
        <v>0</v>
      </c>
      <c r="O79" s="71">
        <f t="shared" si="16"/>
        <v>0</v>
      </c>
      <c r="P79" s="71"/>
      <c r="Q79" s="72">
        <f>E8-Q78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82" fitToHeight="2" orientation="landscape" horizontalDpi="0" verticalDpi="0" r:id="rId1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2568-AF51-464D-856F-4DD065FB5869}">
  <dimension ref="A1:F65"/>
  <sheetViews>
    <sheetView showGridLines="0" zoomScaleNormal="100" workbookViewId="0"/>
  </sheetViews>
  <sheetFormatPr defaultRowHeight="18.75" x14ac:dyDescent="0.4"/>
  <cols>
    <col min="1" max="1" width="2.875" style="2" customWidth="1"/>
    <col min="2" max="2" width="3.875" style="2" customWidth="1"/>
    <col min="3" max="3" width="20.75" style="2" bestFit="1" customWidth="1"/>
    <col min="4" max="5" width="18.625" style="2" customWidth="1"/>
    <col min="6" max="6" width="33.875" style="2" bestFit="1" customWidth="1"/>
    <col min="7" max="16384" width="9" style="2"/>
  </cols>
  <sheetData>
    <row r="1" spans="1:6" ht="24.75" thickBot="1" x14ac:dyDescent="0.45">
      <c r="A1" s="1" t="s">
        <v>32</v>
      </c>
    </row>
    <row r="2" spans="1:6" ht="19.5" thickBot="1" x14ac:dyDescent="0.45">
      <c r="D2" s="38"/>
      <c r="E2" s="39" t="s">
        <v>102</v>
      </c>
    </row>
    <row r="3" spans="1:6" x14ac:dyDescent="0.4">
      <c r="B3" s="3" t="s">
        <v>45</v>
      </c>
      <c r="E3" s="39" t="s">
        <v>103</v>
      </c>
    </row>
    <row r="4" spans="1:6" ht="19.5" thickBot="1" x14ac:dyDescent="0.45">
      <c r="F4" s="4" t="s">
        <v>25</v>
      </c>
    </row>
    <row r="5" spans="1:6" ht="19.5" thickBot="1" x14ac:dyDescent="0.45">
      <c r="B5" s="93" t="s">
        <v>99</v>
      </c>
      <c r="C5" s="94"/>
      <c r="D5" s="43" t="s">
        <v>100</v>
      </c>
      <c r="E5" s="43" t="s">
        <v>101</v>
      </c>
      <c r="F5" s="44" t="s">
        <v>38</v>
      </c>
    </row>
    <row r="6" spans="1:6" x14ac:dyDescent="0.4">
      <c r="B6" s="9" t="s">
        <v>0</v>
      </c>
      <c r="C6" s="40"/>
      <c r="D6" s="41"/>
      <c r="E6" s="41"/>
      <c r="F6" s="42"/>
    </row>
    <row r="7" spans="1:6" x14ac:dyDescent="0.4">
      <c r="B7" s="9" t="s">
        <v>1</v>
      </c>
      <c r="C7" s="23"/>
      <c r="D7" s="13">
        <v>5670000</v>
      </c>
      <c r="E7" s="13">
        <v>5795000</v>
      </c>
      <c r="F7" s="17"/>
    </row>
    <row r="8" spans="1:6" x14ac:dyDescent="0.4">
      <c r="B8" s="10"/>
      <c r="C8" s="24" t="s">
        <v>2</v>
      </c>
      <c r="D8" s="14">
        <v>1310000</v>
      </c>
      <c r="E8" s="14">
        <v>925000</v>
      </c>
      <c r="F8" s="17"/>
    </row>
    <row r="9" spans="1:6" x14ac:dyDescent="0.4">
      <c r="B9" s="10"/>
      <c r="C9" s="24" t="s">
        <v>4</v>
      </c>
      <c r="D9" s="14">
        <v>300000</v>
      </c>
      <c r="E9" s="14">
        <v>300000</v>
      </c>
      <c r="F9" s="17"/>
    </row>
    <row r="10" spans="1:6" x14ac:dyDescent="0.4">
      <c r="B10" s="10"/>
      <c r="C10" s="24" t="s">
        <v>3</v>
      </c>
      <c r="D10" s="14">
        <v>1100000</v>
      </c>
      <c r="E10" s="14">
        <v>1700000</v>
      </c>
      <c r="F10" s="17"/>
    </row>
    <row r="11" spans="1:6" x14ac:dyDescent="0.4">
      <c r="B11" s="10"/>
      <c r="C11" s="24" t="s">
        <v>5</v>
      </c>
      <c r="D11" s="14">
        <v>1950000</v>
      </c>
      <c r="E11" s="14">
        <v>1000000</v>
      </c>
      <c r="F11" s="17"/>
    </row>
    <row r="12" spans="1:6" x14ac:dyDescent="0.4">
      <c r="B12" s="10"/>
      <c r="C12" s="24" t="s">
        <v>19</v>
      </c>
      <c r="D12" s="15">
        <f>D7-SUM(D8:D11)</f>
        <v>1010000</v>
      </c>
      <c r="E12" s="15">
        <f>E7-SUM(E8:E11)</f>
        <v>1870000</v>
      </c>
      <c r="F12" s="17" t="s">
        <v>52</v>
      </c>
    </row>
    <row r="13" spans="1:6" x14ac:dyDescent="0.4">
      <c r="B13" s="10"/>
      <c r="C13" s="24"/>
      <c r="D13" s="12"/>
      <c r="E13" s="12"/>
      <c r="F13" s="17"/>
    </row>
    <row r="14" spans="1:6" x14ac:dyDescent="0.4">
      <c r="B14" s="9" t="s">
        <v>6</v>
      </c>
      <c r="C14" s="23"/>
      <c r="D14" s="13">
        <v>1250000</v>
      </c>
      <c r="E14" s="13">
        <v>3475000</v>
      </c>
      <c r="F14" s="17"/>
    </row>
    <row r="15" spans="1:6" x14ac:dyDescent="0.4">
      <c r="B15" s="10"/>
      <c r="C15" s="24" t="s">
        <v>7</v>
      </c>
      <c r="D15" s="14">
        <v>850000</v>
      </c>
      <c r="E15" s="14">
        <v>2305000</v>
      </c>
      <c r="F15" s="17"/>
    </row>
    <row r="16" spans="1:6" x14ac:dyDescent="0.4">
      <c r="B16" s="10"/>
      <c r="C16" s="24" t="s">
        <v>8</v>
      </c>
      <c r="D16" s="14"/>
      <c r="E16" s="14"/>
      <c r="F16" s="17"/>
    </row>
    <row r="17" spans="2:6" x14ac:dyDescent="0.4">
      <c r="B17" s="10"/>
      <c r="C17" s="24" t="s">
        <v>10</v>
      </c>
      <c r="D17" s="14">
        <v>400000</v>
      </c>
      <c r="E17" s="14">
        <v>1170000</v>
      </c>
      <c r="F17" s="17"/>
    </row>
    <row r="18" spans="2:6" x14ac:dyDescent="0.4">
      <c r="B18" s="10"/>
      <c r="C18" s="24" t="s">
        <v>9</v>
      </c>
      <c r="D18" s="14"/>
      <c r="E18" s="14"/>
      <c r="F18" s="17"/>
    </row>
    <row r="19" spans="2:6" x14ac:dyDescent="0.4">
      <c r="B19" s="10"/>
      <c r="C19" s="24" t="s">
        <v>18</v>
      </c>
      <c r="D19" s="15">
        <f>D14-SUM(D15:D18)</f>
        <v>0</v>
      </c>
      <c r="E19" s="15">
        <f t="shared" ref="E19" si="0">E14-SUM(E15:E18)</f>
        <v>0</v>
      </c>
      <c r="F19" s="17" t="s">
        <v>52</v>
      </c>
    </row>
    <row r="20" spans="2:6" x14ac:dyDescent="0.4">
      <c r="B20" s="10"/>
      <c r="C20" s="24"/>
      <c r="D20" s="12"/>
      <c r="E20" s="12"/>
      <c r="F20" s="17"/>
    </row>
    <row r="21" spans="2:6" x14ac:dyDescent="0.4">
      <c r="B21" s="9" t="s">
        <v>11</v>
      </c>
      <c r="C21" s="23"/>
      <c r="D21" s="13"/>
      <c r="E21" s="13"/>
      <c r="F21" s="17"/>
    </row>
    <row r="22" spans="2:6" x14ac:dyDescent="0.4">
      <c r="B22" s="10"/>
      <c r="C22" s="24"/>
      <c r="D22" s="12"/>
      <c r="E22" s="12"/>
      <c r="F22" s="17"/>
    </row>
    <row r="23" spans="2:6" x14ac:dyDescent="0.4">
      <c r="B23" s="10"/>
      <c r="C23" s="23" t="s">
        <v>26</v>
      </c>
      <c r="D23" s="16">
        <f>D7+D14+D21</f>
        <v>6920000</v>
      </c>
      <c r="E23" s="16">
        <f>E7+E14+E21</f>
        <v>9270000</v>
      </c>
      <c r="F23" s="17"/>
    </row>
    <row r="24" spans="2:6" x14ac:dyDescent="0.4">
      <c r="B24" s="26"/>
      <c r="C24" s="27"/>
      <c r="D24" s="12"/>
      <c r="E24" s="12"/>
      <c r="F24" s="17"/>
    </row>
    <row r="25" spans="2:6" x14ac:dyDescent="0.4">
      <c r="B25" s="9" t="s">
        <v>12</v>
      </c>
      <c r="C25" s="24"/>
      <c r="D25" s="12"/>
      <c r="E25" s="12"/>
      <c r="F25" s="17"/>
    </row>
    <row r="26" spans="2:6" x14ac:dyDescent="0.4">
      <c r="B26" s="9" t="s">
        <v>13</v>
      </c>
      <c r="C26" s="23"/>
      <c r="D26" s="13">
        <v>3090000</v>
      </c>
      <c r="E26" s="13">
        <v>3170000</v>
      </c>
      <c r="F26" s="17"/>
    </row>
    <row r="27" spans="2:6" x14ac:dyDescent="0.4">
      <c r="B27" s="10"/>
      <c r="C27" s="24" t="s">
        <v>14</v>
      </c>
      <c r="D27" s="14">
        <v>1590000</v>
      </c>
      <c r="E27" s="14">
        <v>1540000</v>
      </c>
      <c r="F27" s="17"/>
    </row>
    <row r="28" spans="2:6" x14ac:dyDescent="0.4">
      <c r="B28" s="10"/>
      <c r="C28" s="24" t="s">
        <v>15</v>
      </c>
      <c r="D28" s="14"/>
      <c r="E28" s="14"/>
      <c r="F28" s="17"/>
    </row>
    <row r="29" spans="2:6" x14ac:dyDescent="0.4">
      <c r="B29" s="10"/>
      <c r="C29" s="24" t="s">
        <v>16</v>
      </c>
      <c r="D29" s="14">
        <v>100000</v>
      </c>
      <c r="E29" s="14">
        <v>200000</v>
      </c>
      <c r="F29" s="17"/>
    </row>
    <row r="30" spans="2:6" x14ac:dyDescent="0.4">
      <c r="B30" s="10"/>
      <c r="C30" s="24" t="s">
        <v>53</v>
      </c>
      <c r="D30" s="14">
        <v>1000000</v>
      </c>
      <c r="E30" s="14">
        <v>850000</v>
      </c>
      <c r="F30" s="17"/>
    </row>
    <row r="31" spans="2:6" x14ac:dyDescent="0.4">
      <c r="B31" s="10"/>
      <c r="C31" s="24" t="s">
        <v>17</v>
      </c>
      <c r="D31" s="15">
        <f>D26-SUM(D27:D30)</f>
        <v>400000</v>
      </c>
      <c r="E31" s="15">
        <f t="shared" ref="E31" si="1">E26-SUM(E27:E30)</f>
        <v>580000</v>
      </c>
      <c r="F31" s="17" t="s">
        <v>52</v>
      </c>
    </row>
    <row r="32" spans="2:6" x14ac:dyDescent="0.4">
      <c r="B32" s="10"/>
      <c r="C32" s="24"/>
      <c r="D32" s="12"/>
      <c r="E32" s="12"/>
      <c r="F32" s="17"/>
    </row>
    <row r="33" spans="2:6" x14ac:dyDescent="0.4">
      <c r="B33" s="9" t="s">
        <v>20</v>
      </c>
      <c r="C33" s="24"/>
      <c r="D33" s="13">
        <v>1000000</v>
      </c>
      <c r="E33" s="13">
        <v>2620000</v>
      </c>
      <c r="F33" s="17"/>
    </row>
    <row r="34" spans="2:6" x14ac:dyDescent="0.4">
      <c r="B34" s="10"/>
      <c r="C34" s="24" t="s">
        <v>21</v>
      </c>
      <c r="D34" s="14">
        <v>400000</v>
      </c>
      <c r="E34" s="14">
        <v>1310000</v>
      </c>
      <c r="F34" s="17"/>
    </row>
    <row r="35" spans="2:6" x14ac:dyDescent="0.4">
      <c r="B35" s="10"/>
      <c r="C35" s="24" t="s">
        <v>30</v>
      </c>
      <c r="D35" s="15">
        <f>D33-SUM(D34:D34)</f>
        <v>600000</v>
      </c>
      <c r="E35" s="15">
        <f>E33-SUM(E34:E34)</f>
        <v>1310000</v>
      </c>
      <c r="F35" s="17" t="s">
        <v>52</v>
      </c>
    </row>
    <row r="36" spans="2:6" x14ac:dyDescent="0.4">
      <c r="B36" s="10"/>
      <c r="C36" s="24"/>
      <c r="D36" s="12"/>
      <c r="E36" s="12"/>
      <c r="F36" s="17"/>
    </row>
    <row r="37" spans="2:6" x14ac:dyDescent="0.4">
      <c r="B37" s="10"/>
      <c r="C37" s="23" t="s">
        <v>27</v>
      </c>
      <c r="D37" s="16">
        <f>D26+D33</f>
        <v>4090000</v>
      </c>
      <c r="E37" s="16">
        <f t="shared" ref="E37" si="2">E26+E33</f>
        <v>5790000</v>
      </c>
      <c r="F37" s="17"/>
    </row>
    <row r="38" spans="2:6" x14ac:dyDescent="0.4">
      <c r="B38" s="26"/>
      <c r="C38" s="27"/>
      <c r="D38" s="12"/>
      <c r="E38" s="12"/>
      <c r="F38" s="17"/>
    </row>
    <row r="39" spans="2:6" x14ac:dyDescent="0.4">
      <c r="B39" s="9" t="s">
        <v>22</v>
      </c>
      <c r="C39" s="24"/>
      <c r="D39" s="13">
        <v>2830000</v>
      </c>
      <c r="E39" s="13">
        <v>3480000</v>
      </c>
      <c r="F39" s="17"/>
    </row>
    <row r="40" spans="2:6" x14ac:dyDescent="0.4">
      <c r="B40" s="9" t="s">
        <v>23</v>
      </c>
      <c r="C40" s="24"/>
      <c r="D40" s="13">
        <v>1450000</v>
      </c>
      <c r="E40" s="13">
        <v>1700000</v>
      </c>
      <c r="F40" s="17"/>
    </row>
    <row r="41" spans="2:6" x14ac:dyDescent="0.4">
      <c r="B41" s="9" t="s">
        <v>73</v>
      </c>
      <c r="C41" s="24"/>
      <c r="D41" s="13">
        <v>1380000</v>
      </c>
      <c r="E41" s="13">
        <v>1780000</v>
      </c>
      <c r="F41" s="17"/>
    </row>
    <row r="42" spans="2:6" x14ac:dyDescent="0.4">
      <c r="B42" s="9" t="s">
        <v>36</v>
      </c>
      <c r="C42" s="24"/>
      <c r="D42" s="16">
        <f>D39-SUM(D40:D41)</f>
        <v>0</v>
      </c>
      <c r="E42" s="16">
        <f>E39-SUM(E40:E41)</f>
        <v>0</v>
      </c>
      <c r="F42" s="17"/>
    </row>
    <row r="43" spans="2:6" x14ac:dyDescent="0.4">
      <c r="B43" s="10"/>
      <c r="C43" s="24"/>
      <c r="D43" s="12"/>
      <c r="E43" s="12"/>
      <c r="F43" s="17"/>
    </row>
    <row r="44" spans="2:6" x14ac:dyDescent="0.4">
      <c r="B44" s="26"/>
      <c r="C44" s="28" t="s">
        <v>28</v>
      </c>
      <c r="D44" s="16">
        <f>D37+D39</f>
        <v>6920000</v>
      </c>
      <c r="E44" s="16">
        <f t="shared" ref="E44" si="3">E37+E39</f>
        <v>9270000</v>
      </c>
      <c r="F44" s="17"/>
    </row>
    <row r="45" spans="2:6" x14ac:dyDescent="0.4">
      <c r="B45" s="20"/>
      <c r="C45" s="22" t="s">
        <v>29</v>
      </c>
      <c r="D45" s="29" t="str">
        <f>IF(D23=D44,"一致","不一致")</f>
        <v>一致</v>
      </c>
      <c r="E45" s="30" t="str">
        <f>IF(E23=E44,"一致","不一致")</f>
        <v>一致</v>
      </c>
      <c r="F45" s="17"/>
    </row>
    <row r="46" spans="2:6" ht="19.5" thickBot="1" x14ac:dyDescent="0.45">
      <c r="B46" s="11"/>
      <c r="C46" s="25" t="s">
        <v>31</v>
      </c>
      <c r="D46" s="31">
        <f>D23-D44</f>
        <v>0</v>
      </c>
      <c r="E46" s="31">
        <f>E23-E44</f>
        <v>0</v>
      </c>
      <c r="F46" s="18"/>
    </row>
    <row r="48" spans="2:6" x14ac:dyDescent="0.4">
      <c r="B48" s="3" t="s">
        <v>46</v>
      </c>
    </row>
    <row r="49" spans="2:6" ht="19.5" thickBot="1" x14ac:dyDescent="0.45">
      <c r="F49" s="4" t="s">
        <v>25</v>
      </c>
    </row>
    <row r="50" spans="2:6" ht="19.5" thickBot="1" x14ac:dyDescent="0.45">
      <c r="B50" s="93" t="s">
        <v>99</v>
      </c>
      <c r="C50" s="94"/>
      <c r="D50" s="47"/>
      <c r="E50" s="43" t="s">
        <v>101</v>
      </c>
      <c r="F50" s="44" t="s">
        <v>38</v>
      </c>
    </row>
    <row r="51" spans="2:6" x14ac:dyDescent="0.4">
      <c r="B51" s="26"/>
      <c r="C51" s="5" t="s">
        <v>33</v>
      </c>
      <c r="D51" s="45"/>
      <c r="E51" s="46">
        <v>3650000</v>
      </c>
      <c r="F51" s="32" t="s">
        <v>34</v>
      </c>
    </row>
    <row r="52" spans="2:6" x14ac:dyDescent="0.4">
      <c r="B52" s="20"/>
      <c r="C52" s="34" t="s">
        <v>35</v>
      </c>
      <c r="D52" s="36"/>
      <c r="E52" s="14">
        <v>2050000</v>
      </c>
      <c r="F52" s="17" t="s">
        <v>37</v>
      </c>
    </row>
    <row r="53" spans="2:6" x14ac:dyDescent="0.4">
      <c r="B53" s="20"/>
      <c r="C53" s="34" t="s">
        <v>39</v>
      </c>
      <c r="D53" s="36"/>
      <c r="E53" s="14">
        <v>450000</v>
      </c>
      <c r="F53" s="17" t="s">
        <v>104</v>
      </c>
    </row>
    <row r="54" spans="2:6" x14ac:dyDescent="0.4">
      <c r="B54" s="20"/>
      <c r="C54" s="34" t="s">
        <v>41</v>
      </c>
      <c r="D54" s="36"/>
      <c r="E54" s="14">
        <v>800000</v>
      </c>
      <c r="F54" s="17"/>
    </row>
    <row r="55" spans="2:6" x14ac:dyDescent="0.4">
      <c r="B55" s="20"/>
      <c r="C55" s="34" t="s">
        <v>42</v>
      </c>
      <c r="D55" s="36"/>
      <c r="E55" s="14"/>
      <c r="F55" s="17"/>
    </row>
    <row r="56" spans="2:6" x14ac:dyDescent="0.4">
      <c r="B56" s="20"/>
      <c r="C56" s="34" t="s">
        <v>40</v>
      </c>
      <c r="D56" s="36"/>
      <c r="E56" s="14">
        <v>400000</v>
      </c>
      <c r="F56" s="17"/>
    </row>
    <row r="57" spans="2:6" x14ac:dyDescent="0.4">
      <c r="B57" s="20"/>
      <c r="C57" s="34" t="s">
        <v>91</v>
      </c>
      <c r="D57" s="36"/>
      <c r="E57" s="14">
        <v>123</v>
      </c>
      <c r="F57" s="17" t="s">
        <v>34</v>
      </c>
    </row>
    <row r="58" spans="2:6" x14ac:dyDescent="0.4">
      <c r="B58" s="20"/>
      <c r="C58" s="34" t="s">
        <v>92</v>
      </c>
      <c r="D58" s="36"/>
      <c r="E58" s="14">
        <v>456</v>
      </c>
      <c r="F58" s="17"/>
    </row>
    <row r="59" spans="2:6" x14ac:dyDescent="0.4">
      <c r="B59" s="20"/>
      <c r="C59" s="34" t="s">
        <v>43</v>
      </c>
      <c r="D59" s="36"/>
      <c r="E59" s="14">
        <v>789</v>
      </c>
      <c r="F59" s="17" t="s">
        <v>34</v>
      </c>
    </row>
    <row r="60" spans="2:6" ht="19.5" thickBot="1" x14ac:dyDescent="0.45">
      <c r="B60" s="21"/>
      <c r="C60" s="35" t="s">
        <v>44</v>
      </c>
      <c r="D60" s="37"/>
      <c r="E60" s="33">
        <v>987</v>
      </c>
      <c r="F60" s="18"/>
    </row>
    <row r="62" spans="2:6" x14ac:dyDescent="0.4">
      <c r="B62" s="3" t="s">
        <v>47</v>
      </c>
    </row>
    <row r="63" spans="2:6" ht="19.5" thickBot="1" x14ac:dyDescent="0.45">
      <c r="F63" s="4" t="s">
        <v>25</v>
      </c>
    </row>
    <row r="64" spans="2:6" ht="19.5" thickBot="1" x14ac:dyDescent="0.45">
      <c r="B64" s="93" t="s">
        <v>99</v>
      </c>
      <c r="C64" s="94"/>
      <c r="D64" s="47"/>
      <c r="E64" s="43" t="s">
        <v>24</v>
      </c>
      <c r="F64" s="44" t="s">
        <v>38</v>
      </c>
    </row>
    <row r="65" spans="2:6" ht="19.5" thickBot="1" x14ac:dyDescent="0.45">
      <c r="B65" s="11"/>
      <c r="C65" s="25" t="s">
        <v>48</v>
      </c>
      <c r="D65" s="48"/>
      <c r="E65" s="49">
        <v>1200000</v>
      </c>
      <c r="F65" s="50" t="s">
        <v>95</v>
      </c>
    </row>
  </sheetData>
  <mergeCells count="3">
    <mergeCell ref="B5:C5"/>
    <mergeCell ref="B50:C50"/>
    <mergeCell ref="B64:C64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E7BA-86E6-4932-A237-4657D6E9DB8B}">
  <sheetPr>
    <pageSetUpPr fitToPage="1"/>
  </sheetPr>
  <dimension ref="A1:D34"/>
  <sheetViews>
    <sheetView showGridLines="0" workbookViewId="0"/>
  </sheetViews>
  <sheetFormatPr defaultRowHeight="18.75" x14ac:dyDescent="0.4"/>
  <cols>
    <col min="1" max="1" width="2.875" style="80" customWidth="1"/>
    <col min="2" max="2" width="3.875" style="80" customWidth="1"/>
    <col min="3" max="3" width="40.125" style="81" bestFit="1" customWidth="1"/>
    <col min="4" max="4" width="18.625" style="80" customWidth="1"/>
    <col min="5" max="16384" width="9" style="80"/>
  </cols>
  <sheetData>
    <row r="1" spans="1:4" ht="24" x14ac:dyDescent="0.4">
      <c r="A1" s="79" t="s">
        <v>96</v>
      </c>
    </row>
    <row r="4" spans="1:4" x14ac:dyDescent="0.4">
      <c r="D4" s="82" t="s">
        <v>25</v>
      </c>
    </row>
    <row r="5" spans="1:4" x14ac:dyDescent="0.4">
      <c r="B5" s="80" t="s">
        <v>60</v>
      </c>
    </row>
    <row r="6" spans="1:4" x14ac:dyDescent="0.4">
      <c r="C6" s="81" t="s">
        <v>62</v>
      </c>
      <c r="D6" s="80">
        <f>'《参考》精算表（サンプル）'!Q51</f>
        <v>3650000</v>
      </c>
    </row>
    <row r="7" spans="1:4" x14ac:dyDescent="0.4">
      <c r="C7" s="81" t="s">
        <v>39</v>
      </c>
      <c r="D7" s="80">
        <f>'《参考》精算表（サンプル）'!Q52</f>
        <v>450000</v>
      </c>
    </row>
    <row r="8" spans="1:4" x14ac:dyDescent="0.4">
      <c r="C8" s="81" t="s">
        <v>81</v>
      </c>
      <c r="D8" s="80">
        <f>'《参考》精算表（サンプル）'!Q53</f>
        <v>-600000</v>
      </c>
    </row>
    <row r="9" spans="1:4" x14ac:dyDescent="0.4">
      <c r="C9" s="81" t="s">
        <v>82</v>
      </c>
      <c r="D9" s="80">
        <f>'《参考》精算表（サンプル）'!Q54</f>
        <v>950000</v>
      </c>
    </row>
    <row r="10" spans="1:4" x14ac:dyDescent="0.4">
      <c r="C10" s="81" t="s">
        <v>83</v>
      </c>
      <c r="D10" s="80">
        <f>'《参考》精算表（サンプル）'!Q55</f>
        <v>-50000</v>
      </c>
    </row>
    <row r="11" spans="1:4" x14ac:dyDescent="0.4">
      <c r="C11" s="81" t="s">
        <v>63</v>
      </c>
      <c r="D11" s="83">
        <f>'《参考》精算表（サンプル）'!Q56</f>
        <v>-369469</v>
      </c>
    </row>
    <row r="12" spans="1:4" x14ac:dyDescent="0.4">
      <c r="C12" s="84" t="s">
        <v>64</v>
      </c>
      <c r="D12" s="80">
        <f t="shared" ref="D12" si="0">SUM(D6:D11)</f>
        <v>4030531</v>
      </c>
    </row>
    <row r="13" spans="1:4" x14ac:dyDescent="0.4">
      <c r="C13" s="81" t="s">
        <v>65</v>
      </c>
      <c r="D13" s="80">
        <f>'《参考》精算表（サンプル）'!Q58</f>
        <v>800000</v>
      </c>
    </row>
    <row r="14" spans="1:4" x14ac:dyDescent="0.4">
      <c r="C14" s="81" t="s">
        <v>66</v>
      </c>
      <c r="D14" s="80">
        <f>'《参考》精算表（サンプル）'!Q59</f>
        <v>-400000</v>
      </c>
    </row>
    <row r="15" spans="1:4" x14ac:dyDescent="0.4">
      <c r="C15" s="81" t="s">
        <v>67</v>
      </c>
      <c r="D15" s="83">
        <f>'《参考》精算表（サンプル）'!Q60</f>
        <v>-2200000</v>
      </c>
    </row>
    <row r="16" spans="1:4" ht="19.5" thickBot="1" x14ac:dyDescent="0.45">
      <c r="C16" s="84" t="s">
        <v>68</v>
      </c>
      <c r="D16" s="85">
        <f t="shared" ref="D16" si="1">SUM(D12:D15)</f>
        <v>2230531</v>
      </c>
    </row>
    <row r="17" spans="2:4" ht="19.5" thickTop="1" x14ac:dyDescent="0.4"/>
    <row r="18" spans="2:4" x14ac:dyDescent="0.4">
      <c r="B18" s="80" t="s">
        <v>69</v>
      </c>
    </row>
    <row r="19" spans="2:4" x14ac:dyDescent="0.4">
      <c r="C19" s="81" t="s">
        <v>80</v>
      </c>
      <c r="D19" s="80">
        <f>'《参考》精算表（サンプル）'!Q64</f>
        <v>-1905198</v>
      </c>
    </row>
    <row r="20" spans="2:4" x14ac:dyDescent="0.4">
      <c r="C20" s="81" t="s">
        <v>79</v>
      </c>
      <c r="D20" s="80">
        <f>'《参考》精算表（サンプル）'!Q65</f>
        <v>-770333</v>
      </c>
    </row>
    <row r="21" spans="2:4" x14ac:dyDescent="0.4">
      <c r="C21" s="81" t="s">
        <v>78</v>
      </c>
      <c r="D21" s="80">
        <f>'《参考》精算表（サンプル）'!Q66</f>
        <v>0</v>
      </c>
    </row>
    <row r="22" spans="2:4" x14ac:dyDescent="0.4">
      <c r="C22" s="81" t="s">
        <v>63</v>
      </c>
      <c r="D22" s="80">
        <f>'《参考》精算表（サンプル）'!Q67</f>
        <v>0</v>
      </c>
    </row>
    <row r="23" spans="2:4" ht="19.5" thickBot="1" x14ac:dyDescent="0.45">
      <c r="C23" s="84" t="s">
        <v>70</v>
      </c>
      <c r="D23" s="85">
        <f t="shared" ref="D23" si="2">SUM(D19:D22)</f>
        <v>-2675531</v>
      </c>
    </row>
    <row r="24" spans="2:4" ht="19.5" thickTop="1" x14ac:dyDescent="0.4"/>
    <row r="25" spans="2:4" x14ac:dyDescent="0.4">
      <c r="B25" s="80" t="s">
        <v>71</v>
      </c>
    </row>
    <row r="26" spans="2:4" x14ac:dyDescent="0.4">
      <c r="C26" s="81" t="s">
        <v>77</v>
      </c>
      <c r="D26" s="80">
        <f>'《参考》精算表（サンプル）'!Q71</f>
        <v>1010000</v>
      </c>
    </row>
    <row r="27" spans="2:4" x14ac:dyDescent="0.4">
      <c r="C27" s="81" t="s">
        <v>74</v>
      </c>
      <c r="D27" s="80">
        <f>'《参考》精算表（サンプル）'!Q72</f>
        <v>-1200000</v>
      </c>
    </row>
    <row r="28" spans="2:4" x14ac:dyDescent="0.4">
      <c r="C28" s="81" t="s">
        <v>63</v>
      </c>
      <c r="D28" s="80">
        <f>'《参考》精算表（サンプル）'!Q73</f>
        <v>250000</v>
      </c>
    </row>
    <row r="29" spans="2:4" ht="19.5" thickBot="1" x14ac:dyDescent="0.45">
      <c r="C29" s="84" t="s">
        <v>75</v>
      </c>
      <c r="D29" s="85">
        <f t="shared" ref="D29" si="3">SUM(D26:D28)</f>
        <v>60000</v>
      </c>
    </row>
    <row r="30" spans="2:4" ht="19.5" thickTop="1" x14ac:dyDescent="0.4"/>
    <row r="31" spans="2:4" x14ac:dyDescent="0.4">
      <c r="B31" s="80" t="s">
        <v>76</v>
      </c>
      <c r="D31" s="80">
        <f t="shared" ref="D31" si="4">D16+D23+D29</f>
        <v>-385000</v>
      </c>
    </row>
    <row r="32" spans="2:4" x14ac:dyDescent="0.4">
      <c r="B32" s="80" t="s">
        <v>84</v>
      </c>
      <c r="D32" s="80">
        <f>'《参考》精算表（サンプル）'!Q77</f>
        <v>1310000</v>
      </c>
    </row>
    <row r="33" spans="2:4" ht="19.5" thickBot="1" x14ac:dyDescent="0.45">
      <c r="B33" s="80" t="s">
        <v>85</v>
      </c>
      <c r="D33" s="85">
        <f t="shared" ref="D33" si="5">SUM(D31:D32)</f>
        <v>925000</v>
      </c>
    </row>
    <row r="34" spans="2:4" ht="19.5" thickTop="1" x14ac:dyDescent="0.4"/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8999-821F-448F-A0B5-CFBA1BE02F03}">
  <dimension ref="A1:Q79"/>
  <sheetViews>
    <sheetView showGridLines="0" zoomScaleNormal="100" workbookViewId="0"/>
  </sheetViews>
  <sheetFormatPr defaultRowHeight="18.75" x14ac:dyDescent="0.4"/>
  <cols>
    <col min="1" max="1" width="2.875" style="7" customWidth="1"/>
    <col min="2" max="2" width="3.875" style="7" customWidth="1"/>
    <col min="3" max="3" width="40.125" style="7" bestFit="1" customWidth="1"/>
    <col min="4" max="17" width="11.875" style="7" customWidth="1"/>
    <col min="18" max="16384" width="9" style="7"/>
  </cols>
  <sheetData>
    <row r="1" spans="1:17" ht="24" x14ac:dyDescent="0.4">
      <c r="A1" s="6" t="s">
        <v>54</v>
      </c>
    </row>
    <row r="4" spans="1:17" ht="19.5" thickBot="1" x14ac:dyDescent="0.45">
      <c r="Q4" s="8" t="s">
        <v>25</v>
      </c>
    </row>
    <row r="5" spans="1:17" ht="19.5" thickBot="1" x14ac:dyDescent="0.45">
      <c r="B5" s="75"/>
      <c r="C5" s="76"/>
      <c r="D5" s="77" t="s">
        <v>49</v>
      </c>
      <c r="E5" s="77" t="s">
        <v>50</v>
      </c>
      <c r="F5" s="77" t="s">
        <v>51</v>
      </c>
      <c r="G5" s="77" t="s">
        <v>58</v>
      </c>
      <c r="H5" s="77" t="s">
        <v>55</v>
      </c>
      <c r="I5" s="77" t="s">
        <v>98</v>
      </c>
      <c r="J5" s="77" t="s">
        <v>57</v>
      </c>
      <c r="K5" s="77" t="s">
        <v>56</v>
      </c>
      <c r="L5" s="77" t="s">
        <v>87</v>
      </c>
      <c r="M5" s="77" t="s">
        <v>88</v>
      </c>
      <c r="N5" s="77" t="s">
        <v>89</v>
      </c>
      <c r="O5" s="77" t="s">
        <v>94</v>
      </c>
      <c r="P5" s="77" t="s">
        <v>97</v>
      </c>
      <c r="Q5" s="78" t="s">
        <v>86</v>
      </c>
    </row>
    <row r="6" spans="1:17" x14ac:dyDescent="0.4">
      <c r="B6" s="66" t="s">
        <v>45</v>
      </c>
      <c r="C6" s="73"/>
      <c r="D6" s="74"/>
      <c r="E6" s="74"/>
      <c r="F6" s="74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4">
      <c r="B7" s="60"/>
      <c r="C7" s="63"/>
      <c r="D7" s="54"/>
      <c r="E7" s="54"/>
      <c r="F7" s="54"/>
      <c r="G7" s="52"/>
      <c r="H7" s="52"/>
      <c r="I7" s="52"/>
      <c r="J7" s="52"/>
      <c r="K7" s="52"/>
      <c r="L7" s="52"/>
      <c r="M7" s="52"/>
      <c r="N7" s="52"/>
      <c r="O7" s="52"/>
      <c r="P7" s="52"/>
      <c r="Q7" s="57"/>
    </row>
    <row r="8" spans="1:17" x14ac:dyDescent="0.4">
      <c r="B8" s="61"/>
      <c r="C8" s="64" t="s">
        <v>2</v>
      </c>
      <c r="D8" s="55">
        <f>'入力シート（サンプル）'!D8</f>
        <v>1310000</v>
      </c>
      <c r="E8" s="55">
        <f>'入力シート（サンプル）'!E8</f>
        <v>925000</v>
      </c>
      <c r="F8" s="52">
        <f>E8-D8</f>
        <v>-385000</v>
      </c>
      <c r="G8" s="52"/>
      <c r="H8" s="52"/>
      <c r="I8" s="52"/>
      <c r="J8" s="52"/>
      <c r="K8" s="52"/>
      <c r="L8" s="52"/>
      <c r="M8" s="52"/>
      <c r="N8" s="52"/>
      <c r="O8" s="52"/>
      <c r="P8" s="52">
        <f>'入力シート（サンプル）'!D8-'入力シート（サンプル）'!E8</f>
        <v>385000</v>
      </c>
      <c r="Q8" s="57">
        <f>SUM(F8:P8)</f>
        <v>0</v>
      </c>
    </row>
    <row r="9" spans="1:17" x14ac:dyDescent="0.4">
      <c r="B9" s="61"/>
      <c r="C9" s="64" t="s">
        <v>4</v>
      </c>
      <c r="D9" s="55">
        <f>'入力シート（サンプル）'!D9</f>
        <v>300000</v>
      </c>
      <c r="E9" s="55">
        <f>'入力シート（サンプル）'!E9</f>
        <v>300000</v>
      </c>
      <c r="F9" s="52">
        <f t="shared" ref="F9:F12" si="0">E9-D9</f>
        <v>0</v>
      </c>
      <c r="G9" s="52"/>
      <c r="H9" s="52"/>
      <c r="I9" s="52">
        <f>'入力シート（サンプル）'!D9-'入力シート（サンプル）'!E9</f>
        <v>0</v>
      </c>
      <c r="J9" s="52"/>
      <c r="K9" s="52"/>
      <c r="L9" s="52"/>
      <c r="M9" s="52"/>
      <c r="N9" s="52"/>
      <c r="O9" s="52"/>
      <c r="P9" s="52"/>
      <c r="Q9" s="57">
        <f>SUM(F9:P9)</f>
        <v>0</v>
      </c>
    </row>
    <row r="10" spans="1:17" x14ac:dyDescent="0.4">
      <c r="B10" s="61"/>
      <c r="C10" s="64" t="s">
        <v>3</v>
      </c>
      <c r="D10" s="55">
        <f>'入力シート（サンプル）'!D10</f>
        <v>1100000</v>
      </c>
      <c r="E10" s="55">
        <f>'入力シート（サンプル）'!E10</f>
        <v>1700000</v>
      </c>
      <c r="F10" s="52">
        <f t="shared" si="0"/>
        <v>600000</v>
      </c>
      <c r="G10" s="52"/>
      <c r="H10" s="52"/>
      <c r="I10" s="52">
        <f>'入力シート（サンプル）'!D10-'入力シート（サンプル）'!E10</f>
        <v>-600000</v>
      </c>
      <c r="J10" s="52"/>
      <c r="K10" s="52"/>
      <c r="L10" s="52"/>
      <c r="M10" s="52"/>
      <c r="N10" s="52"/>
      <c r="O10" s="52"/>
      <c r="P10" s="52"/>
      <c r="Q10" s="57">
        <f>SUM(F10:P10)</f>
        <v>0</v>
      </c>
    </row>
    <row r="11" spans="1:17" x14ac:dyDescent="0.4">
      <c r="B11" s="61"/>
      <c r="C11" s="64" t="s">
        <v>5</v>
      </c>
      <c r="D11" s="55">
        <f>'入力シート（サンプル）'!D11</f>
        <v>1950000</v>
      </c>
      <c r="E11" s="55">
        <f>'入力シート（サンプル）'!E11</f>
        <v>1000000</v>
      </c>
      <c r="F11" s="52">
        <f t="shared" si="0"/>
        <v>-950000</v>
      </c>
      <c r="G11" s="52"/>
      <c r="H11" s="52"/>
      <c r="I11" s="52">
        <f>'入力シート（サンプル）'!D11-'入力シート（サンプル）'!E11</f>
        <v>950000</v>
      </c>
      <c r="J11" s="52"/>
      <c r="K11" s="52"/>
      <c r="L11" s="52"/>
      <c r="M11" s="52"/>
      <c r="N11" s="52"/>
      <c r="O11" s="52"/>
      <c r="P11" s="52"/>
      <c r="Q11" s="57">
        <f>SUM(F11:P11)</f>
        <v>0</v>
      </c>
    </row>
    <row r="12" spans="1:17" x14ac:dyDescent="0.4">
      <c r="B12" s="61"/>
      <c r="C12" s="64" t="s">
        <v>19</v>
      </c>
      <c r="D12" s="55">
        <f>'入力シート（サンプル）'!D12</f>
        <v>1010000</v>
      </c>
      <c r="E12" s="55">
        <f>'入力シート（サンプル）'!E12</f>
        <v>1870000</v>
      </c>
      <c r="F12" s="52">
        <f t="shared" si="0"/>
        <v>860000</v>
      </c>
      <c r="G12" s="52"/>
      <c r="H12" s="52"/>
      <c r="I12" s="52">
        <f>'入力シート（サンプル）'!D12-'入力シート（サンプル）'!E12</f>
        <v>-860000</v>
      </c>
      <c r="J12" s="52"/>
      <c r="K12" s="52"/>
      <c r="L12" s="52"/>
      <c r="M12" s="52"/>
      <c r="N12" s="52"/>
      <c r="O12" s="52"/>
      <c r="P12" s="52"/>
      <c r="Q12" s="57">
        <f t="shared" ref="Q12:Q42" si="1">SUM(F12:P12)</f>
        <v>0</v>
      </c>
    </row>
    <row r="13" spans="1:17" x14ac:dyDescent="0.4">
      <c r="B13" s="61"/>
      <c r="C13" s="64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7"/>
    </row>
    <row r="14" spans="1:17" x14ac:dyDescent="0.4">
      <c r="B14" s="19" t="s">
        <v>6</v>
      </c>
      <c r="C14" s="63"/>
      <c r="D14" s="54"/>
      <c r="E14" s="54"/>
      <c r="F14" s="54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7"/>
    </row>
    <row r="15" spans="1:17" x14ac:dyDescent="0.4">
      <c r="B15" s="61"/>
      <c r="C15" s="64" t="s">
        <v>59</v>
      </c>
      <c r="D15" s="55">
        <f>'入力シート（サンプル）'!D15+'入力シート（サンプル）'!D16</f>
        <v>850000</v>
      </c>
      <c r="E15" s="55">
        <f>'入力シート（サンプル）'!E15+'入力シート（サンプル）'!E16</f>
        <v>2305000</v>
      </c>
      <c r="F15" s="52">
        <f t="shared" ref="F15:F19" si="2">E15-D15</f>
        <v>1455000</v>
      </c>
      <c r="G15" s="52"/>
      <c r="H15" s="52">
        <f>'入力シート（サンプル）'!E53+'入力シート（サンプル）'!E60</f>
        <v>450987</v>
      </c>
      <c r="I15" s="52"/>
      <c r="J15" s="52"/>
      <c r="K15" s="52"/>
      <c r="L15" s="52">
        <f>'入力シート（サンプル）'!D15+'入力シート（サンプル）'!D16-'入力シート（サンプル）'!E15-'入力シート（サンプル）'!E16-'入力シート（サンプル）'!E53-'入力シート（サンプル）'!E60</f>
        <v>-1905987</v>
      </c>
      <c r="M15" s="52"/>
      <c r="N15" s="52"/>
      <c r="O15" s="52"/>
      <c r="P15" s="52"/>
      <c r="Q15" s="57">
        <f t="shared" si="1"/>
        <v>0</v>
      </c>
    </row>
    <row r="16" spans="1:17" x14ac:dyDescent="0.4">
      <c r="B16" s="61"/>
      <c r="C16" s="64"/>
      <c r="D16" s="55"/>
      <c r="E16" s="55"/>
      <c r="F16" s="52">
        <f t="shared" si="2"/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7">
        <f t="shared" si="1"/>
        <v>0</v>
      </c>
    </row>
    <row r="17" spans="2:17" x14ac:dyDescent="0.4">
      <c r="B17" s="61"/>
      <c r="C17" s="64" t="s">
        <v>90</v>
      </c>
      <c r="D17" s="55">
        <f>'入力シート（サンプル）'!D17+'入力シート（サンプル）'!D18</f>
        <v>400000</v>
      </c>
      <c r="E17" s="55">
        <f>'入力シート（サンプル）'!E17+'入力シート（サンプル）'!E18</f>
        <v>1170000</v>
      </c>
      <c r="F17" s="52">
        <f t="shared" si="2"/>
        <v>770000</v>
      </c>
      <c r="G17" s="52"/>
      <c r="H17" s="52">
        <f>'入力シート（サンプル）'!E58</f>
        <v>456</v>
      </c>
      <c r="I17" s="52"/>
      <c r="J17" s="52"/>
      <c r="K17" s="52"/>
      <c r="L17" s="52">
        <f>'入力シート（サンプル）'!D17-'入力シート（サンプル）'!E17-'入力シート（サンプル）'!E58</f>
        <v>-770456</v>
      </c>
      <c r="M17" s="52"/>
      <c r="N17" s="52"/>
      <c r="O17" s="52"/>
      <c r="P17" s="52"/>
      <c r="Q17" s="57">
        <f t="shared" si="1"/>
        <v>0</v>
      </c>
    </row>
    <row r="18" spans="2:17" x14ac:dyDescent="0.4">
      <c r="B18" s="61"/>
      <c r="C18" s="64" t="s">
        <v>93</v>
      </c>
      <c r="D18" s="55">
        <f>'入力シート（サンプル）'!D18+'入力シート（サンプル）'!D19</f>
        <v>0</v>
      </c>
      <c r="E18" s="55">
        <f>'入力シート（サンプル）'!E18+'入力シート（サンプル）'!E19</f>
        <v>0</v>
      </c>
      <c r="F18" s="52">
        <f t="shared" si="2"/>
        <v>0</v>
      </c>
      <c r="G18" s="52"/>
      <c r="H18" s="52"/>
      <c r="I18" s="52"/>
      <c r="J18" s="52"/>
      <c r="K18" s="52"/>
      <c r="L18" s="52">
        <f>'入力シート（サンプル）'!D18-'入力シート（サンプル）'!E18</f>
        <v>0</v>
      </c>
      <c r="M18" s="52"/>
      <c r="N18" s="52"/>
      <c r="O18" s="52"/>
      <c r="P18" s="52"/>
      <c r="Q18" s="57">
        <f t="shared" si="1"/>
        <v>0</v>
      </c>
    </row>
    <row r="19" spans="2:17" x14ac:dyDescent="0.4">
      <c r="B19" s="61"/>
      <c r="C19" s="64" t="s">
        <v>18</v>
      </c>
      <c r="D19" s="55">
        <f>'入力シート（サンプル）'!D19</f>
        <v>0</v>
      </c>
      <c r="E19" s="55">
        <f>'入力シート（サンプル）'!E19</f>
        <v>0</v>
      </c>
      <c r="F19" s="52">
        <f t="shared" si="2"/>
        <v>0</v>
      </c>
      <c r="G19" s="52"/>
      <c r="H19" s="52"/>
      <c r="I19" s="52"/>
      <c r="J19" s="52"/>
      <c r="K19" s="52"/>
      <c r="L19" s="52">
        <f>'入力シート（サンプル）'!D19-'入力シート（サンプル）'!E19</f>
        <v>0</v>
      </c>
      <c r="M19" s="52"/>
      <c r="N19" s="52"/>
      <c r="O19" s="52"/>
      <c r="P19" s="52"/>
      <c r="Q19" s="57">
        <f t="shared" si="1"/>
        <v>0</v>
      </c>
    </row>
    <row r="20" spans="2:17" x14ac:dyDescent="0.4">
      <c r="B20" s="61"/>
      <c r="C20" s="6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7"/>
    </row>
    <row r="21" spans="2:17" x14ac:dyDescent="0.4">
      <c r="B21" s="60" t="s">
        <v>11</v>
      </c>
      <c r="C21" s="63"/>
      <c r="D21" s="55">
        <f>'入力シート（サンプル）'!D21</f>
        <v>0</v>
      </c>
      <c r="E21" s="55">
        <f>'入力シート（サンプル）'!E21</f>
        <v>0</v>
      </c>
      <c r="F21" s="52">
        <f t="shared" ref="F21" si="3">E21-D21</f>
        <v>0</v>
      </c>
      <c r="G21" s="52"/>
      <c r="H21" s="52"/>
      <c r="I21" s="52">
        <f>'入力シート（サンプル）'!E21-'入力シート（サンプル）'!D21</f>
        <v>0</v>
      </c>
      <c r="J21" s="52"/>
      <c r="K21" s="52"/>
      <c r="L21" s="52"/>
      <c r="M21" s="52"/>
      <c r="N21" s="52"/>
      <c r="O21" s="52"/>
      <c r="P21" s="52"/>
      <c r="Q21" s="57">
        <f t="shared" si="1"/>
        <v>0</v>
      </c>
    </row>
    <row r="22" spans="2:17" x14ac:dyDescent="0.4">
      <c r="B22" s="61"/>
      <c r="C22" s="64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7"/>
    </row>
    <row r="23" spans="2:17" x14ac:dyDescent="0.4">
      <c r="B23" s="61"/>
      <c r="C23" s="63"/>
      <c r="D23" s="54"/>
      <c r="E23" s="54"/>
      <c r="F23" s="54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7"/>
    </row>
    <row r="24" spans="2:17" x14ac:dyDescent="0.4">
      <c r="B24" s="61"/>
      <c r="C24" s="64"/>
      <c r="D24" s="53"/>
      <c r="E24" s="53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7"/>
    </row>
    <row r="25" spans="2:17" x14ac:dyDescent="0.4">
      <c r="B25" s="60" t="s">
        <v>12</v>
      </c>
      <c r="C25" s="64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7"/>
    </row>
    <row r="26" spans="2:17" x14ac:dyDescent="0.4">
      <c r="B26" s="60"/>
      <c r="C26" s="63"/>
      <c r="D26" s="54"/>
      <c r="E26" s="54"/>
      <c r="F26" s="54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7"/>
    </row>
    <row r="27" spans="2:17" x14ac:dyDescent="0.4">
      <c r="B27" s="61"/>
      <c r="C27" s="64" t="s">
        <v>14</v>
      </c>
      <c r="D27" s="55">
        <f>-'入力シート（サンプル）'!D27</f>
        <v>-1590000</v>
      </c>
      <c r="E27" s="55">
        <f>-'入力シート（サンプル）'!E27</f>
        <v>-1540000</v>
      </c>
      <c r="F27" s="52">
        <f>E27-D27</f>
        <v>50000</v>
      </c>
      <c r="G27" s="52"/>
      <c r="H27" s="52"/>
      <c r="I27" s="52">
        <f>-'入力シート（サンプル）'!D27+'入力シート（サンプル）'!E27</f>
        <v>-50000</v>
      </c>
      <c r="J27" s="52"/>
      <c r="K27" s="52"/>
      <c r="L27" s="52"/>
      <c r="M27" s="52"/>
      <c r="N27" s="52"/>
      <c r="O27" s="52"/>
      <c r="P27" s="52"/>
      <c r="Q27" s="57">
        <f t="shared" si="1"/>
        <v>0</v>
      </c>
    </row>
    <row r="28" spans="2:17" x14ac:dyDescent="0.4">
      <c r="B28" s="61"/>
      <c r="C28" s="64" t="s">
        <v>15</v>
      </c>
      <c r="D28" s="55">
        <f>-'入力シート（サンプル）'!D28</f>
        <v>0</v>
      </c>
      <c r="E28" s="55">
        <f>-'入力シート（サンプル）'!E28</f>
        <v>0</v>
      </c>
      <c r="F28" s="52">
        <f t="shared" ref="F28:F31" si="4">E28-D28</f>
        <v>0</v>
      </c>
      <c r="G28" s="52"/>
      <c r="H28" s="52"/>
      <c r="I28" s="52">
        <f>-'入力シート（サンプル）'!D28+'入力シート（サンプル）'!E28</f>
        <v>0</v>
      </c>
      <c r="J28" s="52"/>
      <c r="K28" s="52"/>
      <c r="L28" s="52"/>
      <c r="M28" s="52"/>
      <c r="N28" s="52"/>
      <c r="O28" s="52"/>
      <c r="P28" s="52"/>
      <c r="Q28" s="57">
        <f t="shared" si="1"/>
        <v>0</v>
      </c>
    </row>
    <row r="29" spans="2:17" x14ac:dyDescent="0.4">
      <c r="B29" s="61"/>
      <c r="C29" s="64" t="s">
        <v>72</v>
      </c>
      <c r="D29" s="55">
        <f>-'入力シート（サンプル）'!D29-'入力シート（サンプル）'!D34</f>
        <v>-500000</v>
      </c>
      <c r="E29" s="55">
        <f>-'入力シート（サンプル）'!E29-'入力シート（サンプル）'!E34</f>
        <v>-1510000</v>
      </c>
      <c r="F29" s="52">
        <f t="shared" si="4"/>
        <v>-1010000</v>
      </c>
      <c r="G29" s="52"/>
      <c r="H29" s="52"/>
      <c r="I29" s="52"/>
      <c r="J29" s="52"/>
      <c r="K29" s="52"/>
      <c r="L29" s="52"/>
      <c r="M29" s="52">
        <f>-'入力シート（サンプル）'!D29-'入力シート（サンプル）'!D34+'入力シート（サンプル）'!E29+'入力シート（サンプル）'!E34</f>
        <v>1010000</v>
      </c>
      <c r="N29" s="52"/>
      <c r="O29" s="52"/>
      <c r="P29" s="52"/>
      <c r="Q29" s="57">
        <f t="shared" si="1"/>
        <v>0</v>
      </c>
    </row>
    <row r="30" spans="2:17" x14ac:dyDescent="0.4">
      <c r="B30" s="61"/>
      <c r="C30" s="64" t="s">
        <v>53</v>
      </c>
      <c r="D30" s="55">
        <f>-'入力シート（サンプル）'!D30</f>
        <v>-1000000</v>
      </c>
      <c r="E30" s="55">
        <f>-'入力シート（サンプル）'!E30</f>
        <v>-850000</v>
      </c>
      <c r="F30" s="52">
        <f t="shared" si="4"/>
        <v>150000</v>
      </c>
      <c r="G30" s="52"/>
      <c r="H30" s="52"/>
      <c r="I30" s="52"/>
      <c r="J30" s="52"/>
      <c r="K30" s="52">
        <f>-'入力シート（サンプル）'!D30+'入力シート（サンプル）'!E30</f>
        <v>-150000</v>
      </c>
      <c r="L30" s="52"/>
      <c r="M30" s="52"/>
      <c r="N30" s="52"/>
      <c r="O30" s="52"/>
      <c r="P30" s="52"/>
      <c r="Q30" s="57">
        <f t="shared" si="1"/>
        <v>0</v>
      </c>
    </row>
    <row r="31" spans="2:17" x14ac:dyDescent="0.4">
      <c r="B31" s="61"/>
      <c r="C31" s="64" t="s">
        <v>17</v>
      </c>
      <c r="D31" s="55">
        <f>-'入力シート（サンプル）'!D31</f>
        <v>-400000</v>
      </c>
      <c r="E31" s="55">
        <f>-'入力シート（サンプル）'!E31</f>
        <v>-580000</v>
      </c>
      <c r="F31" s="52">
        <f t="shared" si="4"/>
        <v>-180000</v>
      </c>
      <c r="G31" s="52"/>
      <c r="H31" s="52"/>
      <c r="I31" s="52">
        <f>-'入力シート（サンプル）'!D31+'入力シート（サンプル）'!E31</f>
        <v>180000</v>
      </c>
      <c r="J31" s="52"/>
      <c r="K31" s="52"/>
      <c r="L31" s="52"/>
      <c r="M31" s="52"/>
      <c r="N31" s="52"/>
      <c r="O31" s="52"/>
      <c r="P31" s="52"/>
      <c r="Q31" s="57">
        <f t="shared" si="1"/>
        <v>0</v>
      </c>
    </row>
    <row r="32" spans="2:17" x14ac:dyDescent="0.4">
      <c r="B32" s="61"/>
      <c r="C32" s="6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7"/>
    </row>
    <row r="33" spans="2:17" x14ac:dyDescent="0.4">
      <c r="B33" s="19" t="s">
        <v>20</v>
      </c>
      <c r="C33" s="22"/>
      <c r="D33" s="54"/>
      <c r="E33" s="54"/>
      <c r="F33" s="5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7"/>
    </row>
    <row r="34" spans="2:17" x14ac:dyDescent="0.4">
      <c r="B34" s="10"/>
      <c r="C34" s="24"/>
      <c r="D34" s="55"/>
      <c r="E34" s="55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7"/>
    </row>
    <row r="35" spans="2:17" x14ac:dyDescent="0.4">
      <c r="B35" s="61"/>
      <c r="C35" s="64" t="s">
        <v>30</v>
      </c>
      <c r="D35" s="55">
        <f>-'入力シート（サンプル）'!D35</f>
        <v>-600000</v>
      </c>
      <c r="E35" s="55">
        <f>-'入力シート（サンプル）'!E35</f>
        <v>-1310000</v>
      </c>
      <c r="F35" s="52">
        <f t="shared" ref="F35" si="5">E35-D35</f>
        <v>-710000</v>
      </c>
      <c r="G35" s="52"/>
      <c r="H35" s="52"/>
      <c r="I35" s="52">
        <f>-'入力シート（サンプル）'!D35+'入力シート（サンプル）'!E35</f>
        <v>710000</v>
      </c>
      <c r="J35" s="52"/>
      <c r="K35" s="52"/>
      <c r="L35" s="52"/>
      <c r="M35" s="52"/>
      <c r="N35" s="52"/>
      <c r="O35" s="52"/>
      <c r="P35" s="52"/>
      <c r="Q35" s="57">
        <f t="shared" si="1"/>
        <v>0</v>
      </c>
    </row>
    <row r="36" spans="2:17" x14ac:dyDescent="0.4">
      <c r="B36" s="61"/>
      <c r="C36" s="6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7"/>
    </row>
    <row r="37" spans="2:17" x14ac:dyDescent="0.4">
      <c r="B37" s="61"/>
      <c r="C37" s="63"/>
      <c r="D37" s="54"/>
      <c r="E37" s="54"/>
      <c r="F37" s="5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7"/>
    </row>
    <row r="38" spans="2:17" x14ac:dyDescent="0.4">
      <c r="B38" s="61"/>
      <c r="C38" s="64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7"/>
    </row>
    <row r="39" spans="2:17" x14ac:dyDescent="0.4">
      <c r="B39" s="60"/>
      <c r="C39" s="64"/>
      <c r="D39" s="54"/>
      <c r="E39" s="54"/>
      <c r="F39" s="5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7"/>
    </row>
    <row r="40" spans="2:17" x14ac:dyDescent="0.4">
      <c r="B40" s="60" t="s">
        <v>23</v>
      </c>
      <c r="C40" s="64"/>
      <c r="D40" s="55">
        <f>-'入力シート（サンプル）'!D40</f>
        <v>-1450000</v>
      </c>
      <c r="E40" s="55">
        <f>-'入力シート（サンプル）'!E40</f>
        <v>-1700000</v>
      </c>
      <c r="F40" s="52">
        <f t="shared" ref="F40:F42" si="6">E40-D40</f>
        <v>-250000</v>
      </c>
      <c r="G40" s="52"/>
      <c r="H40" s="52"/>
      <c r="I40" s="52"/>
      <c r="J40" s="52"/>
      <c r="K40" s="52"/>
      <c r="L40" s="52"/>
      <c r="M40" s="52">
        <f>-'入力シート（サンプル）'!D40+'入力シート（サンプル）'!E40</f>
        <v>250000</v>
      </c>
      <c r="N40" s="52"/>
      <c r="O40" s="52"/>
      <c r="P40" s="52"/>
      <c r="Q40" s="57">
        <f t="shared" si="1"/>
        <v>0</v>
      </c>
    </row>
    <row r="41" spans="2:17" x14ac:dyDescent="0.4">
      <c r="B41" s="60" t="s">
        <v>73</v>
      </c>
      <c r="C41" s="64"/>
      <c r="D41" s="55">
        <f>-'入力シート（サンプル）'!D41</f>
        <v>-1380000</v>
      </c>
      <c r="E41" s="55">
        <f>-'入力シート（サンプル）'!E41</f>
        <v>-1780000</v>
      </c>
      <c r="F41" s="52">
        <f t="shared" si="6"/>
        <v>-400000</v>
      </c>
      <c r="G41" s="52">
        <f>'入力シート（サンプル）'!E51</f>
        <v>3650000</v>
      </c>
      <c r="H41" s="52"/>
      <c r="I41" s="52"/>
      <c r="J41" s="52"/>
      <c r="K41" s="52">
        <f>-'入力シート（サンプル）'!E52</f>
        <v>-2050000</v>
      </c>
      <c r="L41" s="52"/>
      <c r="M41" s="52"/>
      <c r="N41" s="52">
        <f>-'入力シート（サンプル）'!E65</f>
        <v>-1200000</v>
      </c>
      <c r="O41" s="52">
        <f>-'入力シート（サンプル）'!D41+'入力シート（サンプル）'!E41-'入力シート（サンプル）'!E51+'入力シート（サンプル）'!E52+'入力シート（サンプル）'!E65</f>
        <v>0</v>
      </c>
      <c r="P41" s="52"/>
      <c r="Q41" s="57">
        <f t="shared" si="1"/>
        <v>0</v>
      </c>
    </row>
    <row r="42" spans="2:17" x14ac:dyDescent="0.4">
      <c r="B42" s="60" t="s">
        <v>36</v>
      </c>
      <c r="C42" s="64"/>
      <c r="D42" s="55">
        <f>-'入力シート（サンプル）'!D42</f>
        <v>0</v>
      </c>
      <c r="E42" s="55">
        <f>-'入力シート（サンプル）'!E42</f>
        <v>0</v>
      </c>
      <c r="F42" s="52">
        <f t="shared" si="6"/>
        <v>0</v>
      </c>
      <c r="G42" s="52"/>
      <c r="H42" s="52"/>
      <c r="I42" s="52">
        <f>-'入力シート（サンプル）'!D42+'入力シート（サンプル）'!E42</f>
        <v>0</v>
      </c>
      <c r="J42" s="52"/>
      <c r="K42" s="52"/>
      <c r="L42" s="52"/>
      <c r="M42" s="52"/>
      <c r="N42" s="52"/>
      <c r="O42" s="52"/>
      <c r="P42" s="52"/>
      <c r="Q42" s="57">
        <f t="shared" si="1"/>
        <v>0</v>
      </c>
    </row>
    <row r="43" spans="2:17" x14ac:dyDescent="0.4">
      <c r="B43" s="61"/>
      <c r="C43" s="64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7"/>
    </row>
    <row r="44" spans="2:17" x14ac:dyDescent="0.4">
      <c r="B44" s="61"/>
      <c r="C44" s="63"/>
      <c r="D44" s="54"/>
      <c r="E44" s="54"/>
      <c r="F44" s="54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7"/>
    </row>
    <row r="45" spans="2:17" x14ac:dyDescent="0.4">
      <c r="B45" s="61"/>
      <c r="C45" s="64"/>
      <c r="D45" s="53"/>
      <c r="E45" s="53"/>
      <c r="F45" s="56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7"/>
    </row>
    <row r="46" spans="2:17" x14ac:dyDescent="0.4">
      <c r="B46" s="61"/>
      <c r="C46" s="64"/>
      <c r="D46" s="52"/>
      <c r="E46" s="52"/>
      <c r="F46" s="52"/>
      <c r="G46" s="52">
        <f t="shared" ref="G46:Q46" si="7">SUM(G7:G45)</f>
        <v>3650000</v>
      </c>
      <c r="H46" s="52">
        <f t="shared" si="7"/>
        <v>451443</v>
      </c>
      <c r="I46" s="52">
        <f t="shared" si="7"/>
        <v>330000</v>
      </c>
      <c r="J46" s="52">
        <f t="shared" si="7"/>
        <v>0</v>
      </c>
      <c r="K46" s="52">
        <f t="shared" si="7"/>
        <v>-2200000</v>
      </c>
      <c r="L46" s="52">
        <f t="shared" si="7"/>
        <v>-2676443</v>
      </c>
      <c r="M46" s="52">
        <f t="shared" si="7"/>
        <v>1260000</v>
      </c>
      <c r="N46" s="52">
        <f t="shared" si="7"/>
        <v>-1200000</v>
      </c>
      <c r="O46" s="52">
        <f t="shared" si="7"/>
        <v>0</v>
      </c>
      <c r="P46" s="52">
        <f t="shared" si="7"/>
        <v>385000</v>
      </c>
      <c r="Q46" s="57">
        <f t="shared" si="7"/>
        <v>0</v>
      </c>
    </row>
    <row r="47" spans="2:17" ht="19.5" thickBot="1" x14ac:dyDescent="0.45">
      <c r="B47" s="62"/>
      <c r="C47" s="65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</row>
    <row r="48" spans="2:17" x14ac:dyDescent="0.4">
      <c r="B48" s="66" t="s">
        <v>61</v>
      </c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</row>
    <row r="49" spans="2:17" x14ac:dyDescent="0.4">
      <c r="B49" s="61"/>
      <c r="C49" s="64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7"/>
    </row>
    <row r="50" spans="2:17" x14ac:dyDescent="0.4">
      <c r="B50" s="61" t="s">
        <v>60</v>
      </c>
      <c r="C50" s="6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7"/>
    </row>
    <row r="51" spans="2:17" x14ac:dyDescent="0.4">
      <c r="B51" s="61"/>
      <c r="C51" s="64" t="s">
        <v>62</v>
      </c>
      <c r="D51" s="52"/>
      <c r="E51" s="52"/>
      <c r="F51" s="52"/>
      <c r="G51" s="52">
        <f>'入力シート（サンプル）'!E51</f>
        <v>3650000</v>
      </c>
      <c r="H51" s="52"/>
      <c r="I51" s="52"/>
      <c r="J51" s="52"/>
      <c r="K51" s="52"/>
      <c r="L51" s="52"/>
      <c r="M51" s="52"/>
      <c r="N51" s="52"/>
      <c r="O51" s="52"/>
      <c r="P51" s="52"/>
      <c r="Q51" s="57">
        <f t="shared" ref="Q51:Q56" si="8">SUM(F51:P51)</f>
        <v>3650000</v>
      </c>
    </row>
    <row r="52" spans="2:17" x14ac:dyDescent="0.4">
      <c r="B52" s="61"/>
      <c r="C52" s="64" t="s">
        <v>39</v>
      </c>
      <c r="D52" s="52"/>
      <c r="E52" s="52"/>
      <c r="F52" s="52"/>
      <c r="G52" s="52"/>
      <c r="H52" s="52">
        <f>'入力シート（サンプル）'!E53</f>
        <v>450000</v>
      </c>
      <c r="I52" s="52"/>
      <c r="J52" s="52"/>
      <c r="K52" s="52"/>
      <c r="L52" s="52"/>
      <c r="M52" s="52"/>
      <c r="N52" s="52"/>
      <c r="O52" s="52"/>
      <c r="P52" s="52"/>
      <c r="Q52" s="57">
        <f t="shared" si="8"/>
        <v>450000</v>
      </c>
    </row>
    <row r="53" spans="2:17" x14ac:dyDescent="0.4">
      <c r="B53" s="61"/>
      <c r="C53" s="64" t="s">
        <v>81</v>
      </c>
      <c r="D53" s="52"/>
      <c r="E53" s="52"/>
      <c r="F53" s="52"/>
      <c r="G53" s="52"/>
      <c r="H53" s="52"/>
      <c r="I53" s="52">
        <f>'入力シート（サンプル）'!D9+'入力シート（サンプル）'!D10-'入力シート（サンプル）'!E9-'入力シート（サンプル）'!E10</f>
        <v>-600000</v>
      </c>
      <c r="J53" s="52"/>
      <c r="K53" s="52"/>
      <c r="L53" s="52"/>
      <c r="M53" s="52"/>
      <c r="N53" s="52"/>
      <c r="O53" s="52"/>
      <c r="P53" s="52"/>
      <c r="Q53" s="57">
        <f t="shared" si="8"/>
        <v>-600000</v>
      </c>
    </row>
    <row r="54" spans="2:17" x14ac:dyDescent="0.4">
      <c r="B54" s="61"/>
      <c r="C54" s="64" t="s">
        <v>82</v>
      </c>
      <c r="D54" s="52"/>
      <c r="E54" s="52"/>
      <c r="F54" s="52"/>
      <c r="G54" s="52"/>
      <c r="H54" s="52"/>
      <c r="I54" s="52">
        <f>'入力シート（サンプル）'!D11-'入力シート（サンプル）'!E11</f>
        <v>950000</v>
      </c>
      <c r="J54" s="52"/>
      <c r="K54" s="52"/>
      <c r="L54" s="52"/>
      <c r="M54" s="52"/>
      <c r="N54" s="52"/>
      <c r="O54" s="52"/>
      <c r="P54" s="52"/>
      <c r="Q54" s="57">
        <f t="shared" si="8"/>
        <v>950000</v>
      </c>
    </row>
    <row r="55" spans="2:17" x14ac:dyDescent="0.4">
      <c r="B55" s="61"/>
      <c r="C55" s="64" t="s">
        <v>83</v>
      </c>
      <c r="D55" s="52"/>
      <c r="E55" s="52"/>
      <c r="F55" s="52"/>
      <c r="G55" s="52"/>
      <c r="H55" s="52"/>
      <c r="I55" s="52">
        <f>-'入力シート（サンプル）'!D27-'入力シート（サンプル）'!D28+'入力シート（サンプル）'!E27+'入力シート（サンプル）'!E28</f>
        <v>-50000</v>
      </c>
      <c r="J55" s="52"/>
      <c r="K55" s="52"/>
      <c r="L55" s="52"/>
      <c r="M55" s="52"/>
      <c r="N55" s="52"/>
      <c r="O55" s="52"/>
      <c r="P55" s="52"/>
      <c r="Q55" s="57">
        <f t="shared" si="8"/>
        <v>-50000</v>
      </c>
    </row>
    <row r="56" spans="2:17" x14ac:dyDescent="0.4">
      <c r="B56" s="61"/>
      <c r="C56" s="64" t="s">
        <v>63</v>
      </c>
      <c r="D56" s="52"/>
      <c r="E56" s="52"/>
      <c r="F56" s="52"/>
      <c r="G56" s="52"/>
      <c r="H56" s="52">
        <f>'入力シート（サンプル）'!E58+'入力シート（サンプル）'!E60</f>
        <v>1443</v>
      </c>
      <c r="I56" s="52">
        <f>'入力シート（サンプル）'!D12-'入力シート（サンプル）'!E12+'入力シート（サンプル）'!D21-'入力シート（サンプル）'!E21-'入力シート（サンプル）'!D31+'入力シート（サンプル）'!E31-'入力シート（サンプル）'!D35+'入力シート（サンプル）'!E35-'入力シート（サンプル）'!D42+'入力シート（サンプル）'!E42</f>
        <v>30000</v>
      </c>
      <c r="J56" s="52">
        <f>-'入力シート（サンプル）'!E54-'入力シート（サンプル）'!E55+'入力シート（サンプル）'!E56</f>
        <v>-400000</v>
      </c>
      <c r="K56" s="52"/>
      <c r="L56" s="52">
        <f>-'入力シート（サンプル）'!E57-'入力シート（サンプル）'!E59</f>
        <v>-912</v>
      </c>
      <c r="M56" s="52"/>
      <c r="N56" s="52"/>
      <c r="O56" s="52">
        <f>-'入力シート（サンプル）'!D41+'入力シート（サンプル）'!E41-'入力シート（サンプル）'!E51+'入力シート（サンプル）'!E52+'入力シート（サンプル）'!E65</f>
        <v>0</v>
      </c>
      <c r="P56" s="52"/>
      <c r="Q56" s="57">
        <f t="shared" si="8"/>
        <v>-369469</v>
      </c>
    </row>
    <row r="57" spans="2:17" x14ac:dyDescent="0.4">
      <c r="B57" s="61"/>
      <c r="C57" s="64" t="s">
        <v>64</v>
      </c>
      <c r="D57" s="52"/>
      <c r="E57" s="52"/>
      <c r="F57" s="52"/>
      <c r="G57" s="52">
        <f>SUM(G51:G56)</f>
        <v>3650000</v>
      </c>
      <c r="H57" s="52">
        <f t="shared" ref="H57:Q57" si="9">SUM(H51:H56)</f>
        <v>451443</v>
      </c>
      <c r="I57" s="52">
        <f t="shared" si="9"/>
        <v>330000</v>
      </c>
      <c r="J57" s="52">
        <f t="shared" si="9"/>
        <v>-400000</v>
      </c>
      <c r="K57" s="52">
        <f t="shared" si="9"/>
        <v>0</v>
      </c>
      <c r="L57" s="52">
        <f t="shared" si="9"/>
        <v>-912</v>
      </c>
      <c r="M57" s="52">
        <f t="shared" si="9"/>
        <v>0</v>
      </c>
      <c r="N57" s="52">
        <f t="shared" si="9"/>
        <v>0</v>
      </c>
      <c r="O57" s="52">
        <f t="shared" si="9"/>
        <v>0</v>
      </c>
      <c r="P57" s="52">
        <f t="shared" si="9"/>
        <v>0</v>
      </c>
      <c r="Q57" s="57">
        <f t="shared" si="9"/>
        <v>4030531</v>
      </c>
    </row>
    <row r="58" spans="2:17" x14ac:dyDescent="0.4">
      <c r="B58" s="61"/>
      <c r="C58" s="64" t="s">
        <v>65</v>
      </c>
      <c r="D58" s="52"/>
      <c r="E58" s="52"/>
      <c r="F58" s="52"/>
      <c r="G58" s="52"/>
      <c r="H58" s="52"/>
      <c r="I58" s="52"/>
      <c r="J58" s="52">
        <f>'入力シート（サンプル）'!E54+'入力シート（サンプル）'!E55</f>
        <v>800000</v>
      </c>
      <c r="K58" s="52"/>
      <c r="L58" s="52"/>
      <c r="M58" s="52"/>
      <c r="N58" s="52"/>
      <c r="O58" s="52"/>
      <c r="P58" s="52"/>
      <c r="Q58" s="57">
        <f>SUM(F58:P58)</f>
        <v>800000</v>
      </c>
    </row>
    <row r="59" spans="2:17" x14ac:dyDescent="0.4">
      <c r="B59" s="61"/>
      <c r="C59" s="64" t="s">
        <v>66</v>
      </c>
      <c r="D59" s="52"/>
      <c r="E59" s="52"/>
      <c r="F59" s="52"/>
      <c r="G59" s="52"/>
      <c r="H59" s="52"/>
      <c r="I59" s="52"/>
      <c r="J59" s="52">
        <f>-'入力シート（サンプル）'!E56</f>
        <v>-400000</v>
      </c>
      <c r="K59" s="52"/>
      <c r="L59" s="52"/>
      <c r="M59" s="52"/>
      <c r="N59" s="52"/>
      <c r="O59" s="52"/>
      <c r="P59" s="52"/>
      <c r="Q59" s="57">
        <f>SUM(F59:P59)</f>
        <v>-400000</v>
      </c>
    </row>
    <row r="60" spans="2:17" x14ac:dyDescent="0.4">
      <c r="B60" s="61"/>
      <c r="C60" s="64" t="s">
        <v>67</v>
      </c>
      <c r="D60" s="52"/>
      <c r="E60" s="52"/>
      <c r="F60" s="52"/>
      <c r="G60" s="52"/>
      <c r="H60" s="52"/>
      <c r="I60" s="52"/>
      <c r="J60" s="52"/>
      <c r="K60" s="52">
        <f>-'入力シート（サンプル）'!E52-'入力シート（サンプル）'!D30+'入力シート（サンプル）'!E30</f>
        <v>-2200000</v>
      </c>
      <c r="L60" s="52"/>
      <c r="M60" s="52"/>
      <c r="N60" s="52"/>
      <c r="O60" s="52"/>
      <c r="P60" s="52"/>
      <c r="Q60" s="57">
        <f>SUM(F60:P60)</f>
        <v>-2200000</v>
      </c>
    </row>
    <row r="61" spans="2:17" x14ac:dyDescent="0.4">
      <c r="B61" s="61"/>
      <c r="C61" s="64" t="s">
        <v>68</v>
      </c>
      <c r="D61" s="52"/>
      <c r="E61" s="52"/>
      <c r="F61" s="52"/>
      <c r="G61" s="52">
        <f>SUM(G57:G60)</f>
        <v>3650000</v>
      </c>
      <c r="H61" s="52">
        <f t="shared" ref="H61:Q61" si="10">SUM(H57:H60)</f>
        <v>451443</v>
      </c>
      <c r="I61" s="52">
        <f t="shared" si="10"/>
        <v>330000</v>
      </c>
      <c r="J61" s="52">
        <f t="shared" si="10"/>
        <v>0</v>
      </c>
      <c r="K61" s="52">
        <f t="shared" si="10"/>
        <v>-2200000</v>
      </c>
      <c r="L61" s="52">
        <f t="shared" si="10"/>
        <v>-912</v>
      </c>
      <c r="M61" s="52">
        <f t="shared" si="10"/>
        <v>0</v>
      </c>
      <c r="N61" s="52">
        <f t="shared" si="10"/>
        <v>0</v>
      </c>
      <c r="O61" s="52">
        <f t="shared" si="10"/>
        <v>0</v>
      </c>
      <c r="P61" s="52">
        <f t="shared" si="10"/>
        <v>0</v>
      </c>
      <c r="Q61" s="57">
        <f t="shared" si="10"/>
        <v>2230531</v>
      </c>
    </row>
    <row r="62" spans="2:17" x14ac:dyDescent="0.4">
      <c r="B62" s="61"/>
      <c r="C62" s="64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7">
        <f t="shared" ref="Q62:Q67" si="11">SUM(F62:P62)</f>
        <v>0</v>
      </c>
    </row>
    <row r="63" spans="2:17" x14ac:dyDescent="0.4">
      <c r="B63" s="61" t="s">
        <v>69</v>
      </c>
      <c r="C63" s="64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7">
        <f t="shared" si="11"/>
        <v>0</v>
      </c>
    </row>
    <row r="64" spans="2:17" x14ac:dyDescent="0.4">
      <c r="B64" s="61"/>
      <c r="C64" s="64" t="s">
        <v>80</v>
      </c>
      <c r="D64" s="52"/>
      <c r="E64" s="52"/>
      <c r="F64" s="52"/>
      <c r="G64" s="52"/>
      <c r="H64" s="52"/>
      <c r="I64" s="52"/>
      <c r="J64" s="52"/>
      <c r="K64" s="52"/>
      <c r="L64" s="52">
        <f>'入力シート（サンプル）'!D15+'入力シート（サンプル）'!D16-'入力シート（サンプル）'!E15-'入力シート（サンプル）'!E16-'入力シート（サンプル）'!E53+'入力シート（サンプル）'!E59-'入力シート（サンプル）'!E60</f>
        <v>-1905198</v>
      </c>
      <c r="M64" s="52"/>
      <c r="N64" s="52"/>
      <c r="O64" s="52"/>
      <c r="P64" s="52"/>
      <c r="Q64" s="57">
        <f t="shared" si="11"/>
        <v>-1905198</v>
      </c>
    </row>
    <row r="65" spans="2:17" x14ac:dyDescent="0.4">
      <c r="B65" s="61"/>
      <c r="C65" s="64" t="s">
        <v>79</v>
      </c>
      <c r="D65" s="52"/>
      <c r="E65" s="52"/>
      <c r="F65" s="52"/>
      <c r="G65" s="52"/>
      <c r="H65" s="52"/>
      <c r="I65" s="52"/>
      <c r="J65" s="52"/>
      <c r="K65" s="52"/>
      <c r="L65" s="52">
        <f>'入力シート（サンプル）'!D17-'入力シート（サンプル）'!E17+'入力シート（サンプル）'!E57-'入力シート（サンプル）'!E58</f>
        <v>-770333</v>
      </c>
      <c r="M65" s="52"/>
      <c r="N65" s="52"/>
      <c r="O65" s="52"/>
      <c r="P65" s="52"/>
      <c r="Q65" s="57">
        <f t="shared" si="11"/>
        <v>-770333</v>
      </c>
    </row>
    <row r="66" spans="2:17" x14ac:dyDescent="0.4">
      <c r="B66" s="61"/>
      <c r="C66" s="64" t="s">
        <v>78</v>
      </c>
      <c r="D66" s="52"/>
      <c r="E66" s="52"/>
      <c r="F66" s="52"/>
      <c r="G66" s="52"/>
      <c r="H66" s="52"/>
      <c r="I66" s="52"/>
      <c r="J66" s="52"/>
      <c r="K66" s="52"/>
      <c r="L66" s="52">
        <f>'入力シート（サンプル）'!D18-'入力シート（サンプル）'!E18</f>
        <v>0</v>
      </c>
      <c r="M66" s="52"/>
      <c r="N66" s="52"/>
      <c r="O66" s="52"/>
      <c r="P66" s="52"/>
      <c r="Q66" s="57">
        <f t="shared" si="11"/>
        <v>0</v>
      </c>
    </row>
    <row r="67" spans="2:17" x14ac:dyDescent="0.4">
      <c r="B67" s="61"/>
      <c r="C67" s="64" t="s">
        <v>63</v>
      </c>
      <c r="D67" s="52"/>
      <c r="E67" s="52"/>
      <c r="F67" s="52"/>
      <c r="G67" s="52"/>
      <c r="H67" s="52"/>
      <c r="I67" s="52"/>
      <c r="J67" s="52"/>
      <c r="K67" s="52"/>
      <c r="L67" s="52">
        <f>'入力シート（サンプル）'!D19-'入力シート（サンプル）'!E19</f>
        <v>0</v>
      </c>
      <c r="M67" s="52"/>
      <c r="N67" s="52"/>
      <c r="O67" s="52"/>
      <c r="P67" s="52"/>
      <c r="Q67" s="57">
        <f t="shared" si="11"/>
        <v>0</v>
      </c>
    </row>
    <row r="68" spans="2:17" x14ac:dyDescent="0.4">
      <c r="B68" s="61"/>
      <c r="C68" s="64" t="s">
        <v>70</v>
      </c>
      <c r="D68" s="52"/>
      <c r="E68" s="52"/>
      <c r="F68" s="52"/>
      <c r="G68" s="52">
        <f>SUM(G64:G67)</f>
        <v>0</v>
      </c>
      <c r="H68" s="52">
        <f t="shared" ref="H68:Q68" si="12">SUM(H64:H67)</f>
        <v>0</v>
      </c>
      <c r="I68" s="52">
        <f t="shared" si="12"/>
        <v>0</v>
      </c>
      <c r="J68" s="52">
        <f t="shared" si="12"/>
        <v>0</v>
      </c>
      <c r="K68" s="52">
        <f t="shared" si="12"/>
        <v>0</v>
      </c>
      <c r="L68" s="52">
        <f t="shared" si="12"/>
        <v>-2675531</v>
      </c>
      <c r="M68" s="52">
        <f t="shared" si="12"/>
        <v>0</v>
      </c>
      <c r="N68" s="52">
        <f t="shared" si="12"/>
        <v>0</v>
      </c>
      <c r="O68" s="52">
        <f t="shared" si="12"/>
        <v>0</v>
      </c>
      <c r="P68" s="52">
        <f t="shared" si="12"/>
        <v>0</v>
      </c>
      <c r="Q68" s="57">
        <f t="shared" si="12"/>
        <v>-2675531</v>
      </c>
    </row>
    <row r="69" spans="2:17" x14ac:dyDescent="0.4">
      <c r="B69" s="61"/>
      <c r="C69" s="6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7">
        <f>SUM(F69:P69)</f>
        <v>0</v>
      </c>
    </row>
    <row r="70" spans="2:17" x14ac:dyDescent="0.4">
      <c r="B70" s="61" t="s">
        <v>71</v>
      </c>
      <c r="C70" s="6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7">
        <f>SUM(F70:P70)</f>
        <v>0</v>
      </c>
    </row>
    <row r="71" spans="2:17" x14ac:dyDescent="0.4">
      <c r="B71" s="61"/>
      <c r="C71" s="64" t="s">
        <v>77</v>
      </c>
      <c r="D71" s="52"/>
      <c r="E71" s="52"/>
      <c r="F71" s="52"/>
      <c r="G71" s="52"/>
      <c r="H71" s="52"/>
      <c r="I71" s="52"/>
      <c r="J71" s="52"/>
      <c r="K71" s="52"/>
      <c r="L71" s="52"/>
      <c r="M71" s="52">
        <f>-'入力シート（サンプル）'!D29-'入力シート（サンプル）'!D34+'入力シート（サンプル）'!E29+'入力シート（サンプル）'!E34</f>
        <v>1010000</v>
      </c>
      <c r="N71" s="52"/>
      <c r="O71" s="52"/>
      <c r="P71" s="52"/>
      <c r="Q71" s="57">
        <f>SUM(F71:P71)</f>
        <v>1010000</v>
      </c>
    </row>
    <row r="72" spans="2:17" x14ac:dyDescent="0.4">
      <c r="B72" s="61"/>
      <c r="C72" s="64" t="s">
        <v>74</v>
      </c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>
        <f>-'入力シート（サンプル）'!E65</f>
        <v>-1200000</v>
      </c>
      <c r="O72" s="52"/>
      <c r="P72" s="52"/>
      <c r="Q72" s="57">
        <f>SUM(F72:P72)</f>
        <v>-1200000</v>
      </c>
    </row>
    <row r="73" spans="2:17" x14ac:dyDescent="0.4">
      <c r="B73" s="61"/>
      <c r="C73" s="64" t="s">
        <v>63</v>
      </c>
      <c r="D73" s="52"/>
      <c r="E73" s="52"/>
      <c r="F73" s="52"/>
      <c r="G73" s="52"/>
      <c r="H73" s="52"/>
      <c r="I73" s="52"/>
      <c r="J73" s="52"/>
      <c r="K73" s="52"/>
      <c r="L73" s="52"/>
      <c r="M73" s="52">
        <f>-'入力シート（サンプル）'!D40+'入力シート（サンプル）'!E40</f>
        <v>250000</v>
      </c>
      <c r="N73" s="52"/>
      <c r="O73" s="52"/>
      <c r="P73" s="52"/>
      <c r="Q73" s="57">
        <f>SUM(F73:P73)</f>
        <v>250000</v>
      </c>
    </row>
    <row r="74" spans="2:17" x14ac:dyDescent="0.4">
      <c r="B74" s="61"/>
      <c r="C74" s="64" t="s">
        <v>75</v>
      </c>
      <c r="D74" s="52"/>
      <c r="E74" s="52"/>
      <c r="F74" s="52"/>
      <c r="G74" s="52">
        <f>SUM(G71:G73)</f>
        <v>0</v>
      </c>
      <c r="H74" s="52">
        <f t="shared" ref="H74:Q74" si="13">SUM(H71:H73)</f>
        <v>0</v>
      </c>
      <c r="I74" s="52">
        <f t="shared" si="13"/>
        <v>0</v>
      </c>
      <c r="J74" s="52">
        <f t="shared" si="13"/>
        <v>0</v>
      </c>
      <c r="K74" s="52">
        <f t="shared" si="13"/>
        <v>0</v>
      </c>
      <c r="L74" s="52">
        <f t="shared" si="13"/>
        <v>0</v>
      </c>
      <c r="M74" s="52">
        <f t="shared" si="13"/>
        <v>1260000</v>
      </c>
      <c r="N74" s="52">
        <f t="shared" si="13"/>
        <v>-1200000</v>
      </c>
      <c r="O74" s="52">
        <f t="shared" si="13"/>
        <v>0</v>
      </c>
      <c r="P74" s="52">
        <f t="shared" si="13"/>
        <v>0</v>
      </c>
      <c r="Q74" s="57">
        <f t="shared" si="13"/>
        <v>60000</v>
      </c>
    </row>
    <row r="75" spans="2:17" x14ac:dyDescent="0.4">
      <c r="B75" s="61"/>
      <c r="C75" s="64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7"/>
    </row>
    <row r="76" spans="2:17" x14ac:dyDescent="0.4">
      <c r="B76" s="61" t="s">
        <v>76</v>
      </c>
      <c r="C76" s="64"/>
      <c r="D76" s="52"/>
      <c r="E76" s="52"/>
      <c r="F76" s="52"/>
      <c r="G76" s="52">
        <f>G61+G68+G74</f>
        <v>3650000</v>
      </c>
      <c r="H76" s="52">
        <f t="shared" ref="H76:Q76" si="14">H61+H68+H74</f>
        <v>451443</v>
      </c>
      <c r="I76" s="52">
        <f t="shared" si="14"/>
        <v>330000</v>
      </c>
      <c r="J76" s="52">
        <f t="shared" si="14"/>
        <v>0</v>
      </c>
      <c r="K76" s="52">
        <f t="shared" si="14"/>
        <v>-2200000</v>
      </c>
      <c r="L76" s="52">
        <f t="shared" si="14"/>
        <v>-2676443</v>
      </c>
      <c r="M76" s="52">
        <f t="shared" si="14"/>
        <v>1260000</v>
      </c>
      <c r="N76" s="52">
        <f t="shared" si="14"/>
        <v>-1200000</v>
      </c>
      <c r="O76" s="52">
        <f t="shared" ref="O76:P76" si="15">O61+O68+O74</f>
        <v>0</v>
      </c>
      <c r="P76" s="52">
        <f t="shared" si="15"/>
        <v>0</v>
      </c>
      <c r="Q76" s="57">
        <f t="shared" si="14"/>
        <v>-385000</v>
      </c>
    </row>
    <row r="77" spans="2:17" x14ac:dyDescent="0.4">
      <c r="B77" s="61" t="s">
        <v>84</v>
      </c>
      <c r="C77" s="64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>
        <f>'入力シート（サンプル）'!D8</f>
        <v>1310000</v>
      </c>
      <c r="Q77" s="57">
        <f>SUM(F77:P77)</f>
        <v>1310000</v>
      </c>
    </row>
    <row r="78" spans="2:17" ht="19.5" thickBot="1" x14ac:dyDescent="0.45">
      <c r="B78" s="62" t="s">
        <v>85</v>
      </c>
      <c r="C78" s="65"/>
      <c r="D78" s="58"/>
      <c r="E78" s="58"/>
      <c r="F78" s="58"/>
      <c r="G78" s="58">
        <f>SUM(G76:G77)</f>
        <v>3650000</v>
      </c>
      <c r="H78" s="58">
        <f t="shared" ref="H78:Q78" si="16">SUM(H76:H77)</f>
        <v>451443</v>
      </c>
      <c r="I78" s="58">
        <f t="shared" si="16"/>
        <v>330000</v>
      </c>
      <c r="J78" s="58">
        <f t="shared" si="16"/>
        <v>0</v>
      </c>
      <c r="K78" s="58">
        <f t="shared" si="16"/>
        <v>-2200000</v>
      </c>
      <c r="L78" s="58">
        <f t="shared" si="16"/>
        <v>-2676443</v>
      </c>
      <c r="M78" s="58">
        <f t="shared" si="16"/>
        <v>1260000</v>
      </c>
      <c r="N78" s="58">
        <f t="shared" si="16"/>
        <v>-1200000</v>
      </c>
      <c r="O78" s="58">
        <f t="shared" si="16"/>
        <v>0</v>
      </c>
      <c r="P78" s="58">
        <f>SUM(P76:P77)</f>
        <v>1310000</v>
      </c>
      <c r="Q78" s="59">
        <f t="shared" si="16"/>
        <v>925000</v>
      </c>
    </row>
    <row r="79" spans="2:17" ht="19.5" thickBot="1" x14ac:dyDescent="0.45">
      <c r="B79" s="51"/>
      <c r="C79" s="70"/>
      <c r="D79" s="71"/>
      <c r="E79" s="71"/>
      <c r="F79" s="71"/>
      <c r="G79" s="71">
        <f>G46-G78</f>
        <v>0</v>
      </c>
      <c r="H79" s="71">
        <f t="shared" ref="H79:O79" si="17">H46-H78</f>
        <v>0</v>
      </c>
      <c r="I79" s="71">
        <f t="shared" si="17"/>
        <v>0</v>
      </c>
      <c r="J79" s="71">
        <f t="shared" si="17"/>
        <v>0</v>
      </c>
      <c r="K79" s="71">
        <f t="shared" si="17"/>
        <v>0</v>
      </c>
      <c r="L79" s="71">
        <f t="shared" si="17"/>
        <v>0</v>
      </c>
      <c r="M79" s="71">
        <f t="shared" si="17"/>
        <v>0</v>
      </c>
      <c r="N79" s="71">
        <f t="shared" si="17"/>
        <v>0</v>
      </c>
      <c r="O79" s="71">
        <f t="shared" si="17"/>
        <v>0</v>
      </c>
      <c r="P79" s="71"/>
      <c r="Q79" s="72">
        <f>E8-Q78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82" fitToHeight="2" orientation="landscape" horizontalDpi="0" verticalDpi="0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ご案内</vt:lpstr>
      <vt:lpstr>入力シート</vt:lpstr>
      <vt:lpstr>キャッシュ・フロー計算書</vt:lpstr>
      <vt:lpstr>《参考》精算表</vt:lpstr>
      <vt:lpstr>入力シート（サンプル）</vt:lpstr>
      <vt:lpstr>キャッシュ・フロー計算書（サンプル）</vt:lpstr>
      <vt:lpstr>《参考》精算表（サンプル）</vt:lpstr>
      <vt:lpstr>《参考》精算表!Print_Titles</vt:lpstr>
      <vt:lpstr>'《参考》精算表（サンプル）'!Print_Titles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篭原一晃</dc:creator>
  <cp:lastModifiedBy>篭原 一晃</cp:lastModifiedBy>
  <cp:lastPrinted>2020-09-11T05:23:56Z</cp:lastPrinted>
  <dcterms:created xsi:type="dcterms:W3CDTF">2020-09-07T06:28:34Z</dcterms:created>
  <dcterms:modified xsi:type="dcterms:W3CDTF">2020-09-11T07:11:28Z</dcterms:modified>
</cp:coreProperties>
</file>